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<sst xmlns="http://schemas.openxmlformats.org/spreadsheetml/2006/main" count="995" uniqueCount="347">
  <si>
    <t>幼儿教师岗位</t>
  </si>
  <si>
    <t>招聘岗位</t>
  </si>
  <si>
    <t>所属</t>
  </si>
  <si>
    <t>姓名</t>
  </si>
  <si>
    <t>性别</t>
  </si>
  <si>
    <r>
      <t xml:space="preserve">教育 </t>
    </r>
    <r>
      <rPr>
        <b/>
        <sz val="10"/>
        <rFont val="宋体"/>
        <family val="0"/>
      </rPr>
      <t xml:space="preserve">           </t>
    </r>
    <r>
      <rPr>
        <b/>
        <sz val="10"/>
        <rFont val="宋体"/>
        <family val="0"/>
      </rPr>
      <t>综合</t>
    </r>
  </si>
  <si>
    <r>
      <t xml:space="preserve">专业 </t>
    </r>
    <r>
      <rPr>
        <b/>
        <sz val="10"/>
        <rFont val="宋体"/>
        <family val="0"/>
      </rPr>
      <t xml:space="preserve">           </t>
    </r>
    <r>
      <rPr>
        <b/>
        <sz val="10"/>
        <rFont val="宋体"/>
        <family val="0"/>
      </rPr>
      <t>知识</t>
    </r>
  </si>
  <si>
    <r>
      <t xml:space="preserve">笔试 </t>
    </r>
    <r>
      <rPr>
        <b/>
        <sz val="10"/>
        <rFont val="宋体"/>
        <family val="0"/>
      </rPr>
      <t xml:space="preserve">           </t>
    </r>
    <r>
      <rPr>
        <b/>
        <sz val="10"/>
        <rFont val="宋体"/>
        <family val="0"/>
      </rPr>
      <t>成绩</t>
    </r>
  </si>
  <si>
    <t>笔试成绩占40%</t>
  </si>
  <si>
    <t>面试号</t>
  </si>
  <si>
    <r>
      <t xml:space="preserve">面试 </t>
    </r>
    <r>
      <rPr>
        <b/>
        <sz val="10"/>
        <rFont val="宋体"/>
        <family val="0"/>
      </rPr>
      <t xml:space="preserve">         </t>
    </r>
    <r>
      <rPr>
        <b/>
        <sz val="10"/>
        <rFont val="宋体"/>
        <family val="0"/>
      </rPr>
      <t>成绩</t>
    </r>
  </si>
  <si>
    <t>技能各项成绩</t>
  </si>
  <si>
    <t>面试成绩占60%</t>
  </si>
  <si>
    <t>综合成绩</t>
  </si>
  <si>
    <t>排名</t>
  </si>
  <si>
    <t>简笔画</t>
  </si>
  <si>
    <t>唱歌、舞蹈</t>
  </si>
  <si>
    <t>特长展示</t>
  </si>
  <si>
    <t>幼儿园教师</t>
  </si>
  <si>
    <r>
      <t>三明市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三元区</t>
    </r>
  </si>
  <si>
    <t>王雅慧</t>
  </si>
  <si>
    <t>女</t>
  </si>
  <si>
    <t>127.5</t>
  </si>
  <si>
    <t>102.5</t>
  </si>
  <si>
    <t>112.5</t>
  </si>
  <si>
    <t>王海英</t>
  </si>
  <si>
    <t>113.5</t>
  </si>
  <si>
    <t>118.5</t>
  </si>
  <si>
    <t>116.5</t>
  </si>
  <si>
    <t>吴琼</t>
  </si>
  <si>
    <t>92.5</t>
  </si>
  <si>
    <t>110.0</t>
  </si>
  <si>
    <t>103.0</t>
  </si>
  <si>
    <t>苏悦</t>
  </si>
  <si>
    <t>99.5</t>
  </si>
  <si>
    <t>101.0</t>
  </si>
  <si>
    <t>100.4</t>
  </si>
  <si>
    <t>罗凯明</t>
  </si>
  <si>
    <t>85.5</t>
  </si>
  <si>
    <t>100.0</t>
  </si>
  <si>
    <t>94.2</t>
  </si>
  <si>
    <t>吕明琼</t>
  </si>
  <si>
    <t>78.0</t>
  </si>
  <si>
    <t>92.7</t>
  </si>
  <si>
    <t>孙晓燕</t>
  </si>
  <si>
    <t>99.0</t>
  </si>
  <si>
    <t>107.0</t>
  </si>
  <si>
    <t>103.8</t>
  </si>
  <si>
    <t>吴丽梅</t>
  </si>
  <si>
    <t>97.5</t>
  </si>
  <si>
    <t>105.0</t>
  </si>
  <si>
    <t>102.0</t>
  </si>
  <si>
    <t>洪琳</t>
  </si>
  <si>
    <t>90.0</t>
  </si>
  <si>
    <t>93.0</t>
  </si>
  <si>
    <t>91.8</t>
  </si>
  <si>
    <t>余淑倩</t>
  </si>
  <si>
    <t>94.0</t>
  </si>
  <si>
    <t>99.4</t>
  </si>
  <si>
    <t>邱莉萍</t>
  </si>
  <si>
    <t>86.0</t>
  </si>
  <si>
    <t>90.2</t>
  </si>
  <si>
    <t>黄洁</t>
  </si>
  <si>
    <t>82.0</t>
  </si>
  <si>
    <t>84.1</t>
  </si>
  <si>
    <t>柏怡婷</t>
  </si>
  <si>
    <t>74.0</t>
  </si>
  <si>
    <t>85.4</t>
  </si>
  <si>
    <t>白佳丽</t>
  </si>
  <si>
    <t>87.0</t>
  </si>
  <si>
    <t>92.0</t>
  </si>
  <si>
    <t>卢美华</t>
  </si>
  <si>
    <t>79.5</t>
  </si>
  <si>
    <t>87.6</t>
  </si>
  <si>
    <t>小学语文教师岗位</t>
  </si>
  <si>
    <t>教育         综合</t>
  </si>
  <si>
    <t>专业            知识</t>
  </si>
  <si>
    <t>笔试              成绩</t>
  </si>
  <si>
    <t>面试           成绩</t>
  </si>
  <si>
    <t>面试成         绩占60%</t>
  </si>
  <si>
    <t>小学语文教师</t>
  </si>
  <si>
    <r>
      <t>三明市</t>
    </r>
    <r>
      <rPr>
        <sz val="10"/>
        <rFont val="Arial"/>
        <family val="2"/>
      </rPr>
      <t>-</t>
    </r>
    <r>
      <rPr>
        <sz val="10"/>
        <rFont val="宋体"/>
        <family val="0"/>
      </rPr>
      <t>三元区</t>
    </r>
  </si>
  <si>
    <t>陈梅恋</t>
  </si>
  <si>
    <t>130.5</t>
  </si>
  <si>
    <t>108.5</t>
  </si>
  <si>
    <t>117.3</t>
  </si>
  <si>
    <t>尤诗怡</t>
  </si>
  <si>
    <t>117.0</t>
  </si>
  <si>
    <t>111.5</t>
  </si>
  <si>
    <t>113.7</t>
  </si>
  <si>
    <t>陈璐</t>
  </si>
  <si>
    <t>111.0</t>
  </si>
  <si>
    <t>113.4</t>
  </si>
  <si>
    <t>李凯婷</t>
  </si>
  <si>
    <t>107.4</t>
  </si>
  <si>
    <t>范淑敏</t>
  </si>
  <si>
    <t>106.4</t>
  </si>
  <si>
    <t>庄美娟</t>
  </si>
  <si>
    <t>117.5</t>
  </si>
  <si>
    <t>林佳玫</t>
  </si>
  <si>
    <t>122.0</t>
  </si>
  <si>
    <t>109.5</t>
  </si>
  <si>
    <t>114.5</t>
  </si>
  <si>
    <t>黄亚璇</t>
  </si>
  <si>
    <t>125.0</t>
  </si>
  <si>
    <t>卢芬</t>
  </si>
  <si>
    <t>103.5</t>
  </si>
  <si>
    <t>89.0</t>
  </si>
  <si>
    <t>94.8</t>
  </si>
  <si>
    <t>罗巧萍</t>
  </si>
  <si>
    <t>102.2</t>
  </si>
  <si>
    <t>王馨</t>
  </si>
  <si>
    <t>123.5</t>
  </si>
  <si>
    <t>105.2</t>
  </si>
  <si>
    <t>陈雨墨</t>
  </si>
  <si>
    <t>88.0</t>
  </si>
  <si>
    <t>89.5</t>
  </si>
  <si>
    <t>88.9</t>
  </si>
  <si>
    <t>赵远</t>
  </si>
  <si>
    <t>男</t>
  </si>
  <si>
    <t>73.5</t>
  </si>
  <si>
    <t>80.5</t>
  </si>
  <si>
    <t>77.7</t>
  </si>
  <si>
    <t>邓婉兰</t>
  </si>
  <si>
    <t>106.5</t>
  </si>
  <si>
    <t>96.6</t>
  </si>
  <si>
    <t>袁恬馨</t>
  </si>
  <si>
    <t>84.0</t>
  </si>
  <si>
    <t>冯珂</t>
  </si>
  <si>
    <t>72.0</t>
  </si>
  <si>
    <t>81.6</t>
  </si>
  <si>
    <t>罗丽丽</t>
  </si>
  <si>
    <t>82.5</t>
  </si>
  <si>
    <t>97.0</t>
  </si>
  <si>
    <t>91.2</t>
  </si>
  <si>
    <t>小学数学教师岗位</t>
  </si>
  <si>
    <t>小学数学教师</t>
  </si>
  <si>
    <t>罗姗珊</t>
  </si>
  <si>
    <t>120.5</t>
  </si>
  <si>
    <t>118.0</t>
  </si>
  <si>
    <t>119.0</t>
  </si>
  <si>
    <t>肖秀珍</t>
  </si>
  <si>
    <t>96.5</t>
  </si>
  <si>
    <t>107.9</t>
  </si>
  <si>
    <t>方益华</t>
  </si>
  <si>
    <t>120.0</t>
  </si>
  <si>
    <t>李艳华</t>
  </si>
  <si>
    <t>101.6</t>
  </si>
  <si>
    <t>林玮月</t>
  </si>
  <si>
    <t>104.0</t>
  </si>
  <si>
    <t>刘琦</t>
  </si>
  <si>
    <t>90.5</t>
  </si>
  <si>
    <t>96.3</t>
  </si>
  <si>
    <t>叶美婷</t>
  </si>
  <si>
    <t>100.5</t>
  </si>
  <si>
    <t>102.3</t>
  </si>
  <si>
    <t>张烨美</t>
  </si>
  <si>
    <t>99.9</t>
  </si>
  <si>
    <t>周依婷</t>
  </si>
  <si>
    <t>98.5</t>
  </si>
  <si>
    <t>96.1</t>
  </si>
  <si>
    <t>张怡婷</t>
  </si>
  <si>
    <t>95.0</t>
  </si>
  <si>
    <t>江  红</t>
  </si>
  <si>
    <t>106.0</t>
  </si>
  <si>
    <t>84.5</t>
  </si>
  <si>
    <t>93.1</t>
  </si>
  <si>
    <t>余秋明</t>
  </si>
  <si>
    <t>98.0</t>
  </si>
  <si>
    <t>79.0</t>
  </si>
  <si>
    <t>86.6</t>
  </si>
  <si>
    <t>郑黎淼</t>
  </si>
  <si>
    <t>101.5</t>
  </si>
  <si>
    <t>77.0</t>
  </si>
  <si>
    <t>86.8</t>
  </si>
  <si>
    <t>李涛</t>
  </si>
  <si>
    <t>60.0</t>
  </si>
  <si>
    <t>75.6</t>
  </si>
  <si>
    <t>柳月华</t>
  </si>
  <si>
    <t>71.0</t>
  </si>
  <si>
    <t>77.4</t>
  </si>
  <si>
    <t>弃权</t>
  </si>
  <si>
    <t>陈雅</t>
  </si>
  <si>
    <t>66.0</t>
  </si>
  <si>
    <t>70.8</t>
  </si>
  <si>
    <t>小学科学教师岗位</t>
  </si>
  <si>
    <t>小学科学教师</t>
  </si>
  <si>
    <t>三明市-三元区</t>
  </si>
  <si>
    <t>余丽晶</t>
  </si>
  <si>
    <t>105.5</t>
  </si>
  <si>
    <t>112.0</t>
  </si>
  <si>
    <t>109.4</t>
  </si>
  <si>
    <t>陈缘</t>
  </si>
  <si>
    <t>108.0</t>
  </si>
  <si>
    <t>101.4</t>
  </si>
  <si>
    <t>张慧琴</t>
  </si>
  <si>
    <t>99.8</t>
  </si>
  <si>
    <t>林姝蕾</t>
  </si>
  <si>
    <t>93.5</t>
  </si>
  <si>
    <t>98.7</t>
  </si>
  <si>
    <t>罗雪铧</t>
  </si>
  <si>
    <t>97.3</t>
  </si>
  <si>
    <r>
      <t xml:space="preserve">苏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琳</t>
    </r>
  </si>
  <si>
    <t>98.4</t>
  </si>
  <si>
    <t>弃考</t>
  </si>
  <si>
    <t>小学音乐教师岗位</t>
  </si>
  <si>
    <t>面试成绩</t>
  </si>
  <si>
    <t>片段        教学</t>
  </si>
  <si>
    <r>
      <t>片段        教学</t>
    </r>
    <r>
      <rPr>
        <b/>
        <sz val="10"/>
        <rFont val="宋体"/>
        <family val="0"/>
      </rPr>
      <t>50%</t>
    </r>
  </si>
  <si>
    <t>技能            测试</t>
  </si>
  <si>
    <r>
      <t>技能            测试</t>
    </r>
    <r>
      <rPr>
        <b/>
        <sz val="10"/>
        <rFont val="宋体"/>
        <family val="0"/>
      </rPr>
      <t>50%</t>
    </r>
  </si>
  <si>
    <t>小学音乐教师</t>
  </si>
  <si>
    <t>苏微微</t>
  </si>
  <si>
    <t>侯慧敏</t>
  </si>
  <si>
    <t>68.0</t>
  </si>
  <si>
    <t>49.5</t>
  </si>
  <si>
    <t>56.9</t>
  </si>
  <si>
    <t>许秀婷</t>
  </si>
  <si>
    <t>61.0</t>
  </si>
  <si>
    <t>45.0</t>
  </si>
  <si>
    <t>51.4</t>
  </si>
  <si>
    <t>小学信息技术教育教师岗位</t>
  </si>
  <si>
    <t>小学信息技术教师</t>
  </si>
  <si>
    <t>魏世根</t>
  </si>
  <si>
    <t>129.5</t>
  </si>
  <si>
    <t>115.5</t>
  </si>
  <si>
    <t>苏振霖</t>
  </si>
  <si>
    <t>83.0</t>
  </si>
  <si>
    <t>夏雯婷</t>
  </si>
  <si>
    <t>小学英语教师岗位</t>
  </si>
  <si>
    <t>小学英语教师</t>
  </si>
  <si>
    <t>邓丽君</t>
  </si>
  <si>
    <t>112.3</t>
  </si>
  <si>
    <t>王靖</t>
  </si>
  <si>
    <t>109.0</t>
  </si>
  <si>
    <t>103.3</t>
  </si>
  <si>
    <t>张秀娟</t>
  </si>
  <si>
    <t>95.5</t>
  </si>
  <si>
    <t>小学体育教育教师岗位</t>
  </si>
  <si>
    <t>小学体育教师</t>
  </si>
  <si>
    <t>张鹏辉</t>
  </si>
  <si>
    <t>王志荣</t>
  </si>
  <si>
    <t>88.5</t>
  </si>
  <si>
    <t>91.3</t>
  </si>
  <si>
    <t>高上场</t>
  </si>
  <si>
    <t>83.6</t>
  </si>
  <si>
    <t>郑丽娟</t>
  </si>
  <si>
    <t>113.0</t>
  </si>
  <si>
    <t>95.6</t>
  </si>
  <si>
    <t>廖燕生</t>
  </si>
  <si>
    <t>83.5</t>
  </si>
  <si>
    <t>87.7</t>
  </si>
  <si>
    <t>林联森</t>
  </si>
  <si>
    <t>傅卓君</t>
  </si>
  <si>
    <t>87.5</t>
  </si>
  <si>
    <t>廖乃富</t>
  </si>
  <si>
    <t>89.4</t>
  </si>
  <si>
    <t>蓝小叶</t>
  </si>
  <si>
    <t>78.5</t>
  </si>
  <si>
    <t>章淑贞</t>
  </si>
  <si>
    <t>85.0</t>
  </si>
  <si>
    <t>张煜祥</t>
  </si>
  <si>
    <t>81.0</t>
  </si>
  <si>
    <t>张学泉</t>
  </si>
  <si>
    <t>80.7</t>
  </si>
  <si>
    <t>赖洪华</t>
  </si>
  <si>
    <t>79.8</t>
  </si>
  <si>
    <t>张燕华</t>
  </si>
  <si>
    <t>64.5</t>
  </si>
  <si>
    <t>72.9</t>
  </si>
  <si>
    <t>黄晓明</t>
  </si>
  <si>
    <t>70.6</t>
  </si>
  <si>
    <t>小学美术教师岗位</t>
  </si>
  <si>
    <t>小学美术教师</t>
  </si>
  <si>
    <t>黄睿西</t>
  </si>
  <si>
    <t>104.5</t>
  </si>
  <si>
    <t>黄俊杨</t>
  </si>
  <si>
    <t>96.0</t>
  </si>
  <si>
    <t>曾婉清</t>
  </si>
  <si>
    <t>106.8</t>
  </si>
  <si>
    <t>郑春玉</t>
  </si>
  <si>
    <t>106.7</t>
  </si>
  <si>
    <t>官靓仪</t>
  </si>
  <si>
    <t>103.7</t>
  </si>
  <si>
    <t>刘梅</t>
  </si>
  <si>
    <t>116.0</t>
  </si>
  <si>
    <t>中学英语教师岗位</t>
  </si>
  <si>
    <t>初中英语教师</t>
  </si>
  <si>
    <t>苏紫薇</t>
  </si>
  <si>
    <t>96.8</t>
  </si>
  <si>
    <t>赵春燕</t>
  </si>
  <si>
    <t>77.5</t>
  </si>
  <si>
    <t>91.9</t>
  </si>
  <si>
    <t>方细使</t>
  </si>
  <si>
    <t>88.2</t>
  </si>
  <si>
    <t>中学历史教师岗位</t>
  </si>
  <si>
    <t>初中历史教师</t>
  </si>
  <si>
    <t>黄光霞</t>
  </si>
  <si>
    <t>101.1</t>
  </si>
  <si>
    <t>曹丽</t>
  </si>
  <si>
    <t>107.5</t>
  </si>
  <si>
    <t>101.2</t>
  </si>
  <si>
    <t>罗晓婷</t>
  </si>
  <si>
    <t>75.9</t>
  </si>
  <si>
    <t>中学物理教师岗位</t>
  </si>
  <si>
    <t>初中物理教师</t>
  </si>
  <si>
    <t>李志芬</t>
  </si>
  <si>
    <t>102.9</t>
  </si>
  <si>
    <t>汪琳</t>
  </si>
  <si>
    <t>67.0</t>
  </si>
  <si>
    <t>陈世利</t>
  </si>
  <si>
    <t>81.5</t>
  </si>
  <si>
    <t>66.5</t>
  </si>
  <si>
    <t>72.5</t>
  </si>
  <si>
    <t>中学化学教师岗位</t>
  </si>
  <si>
    <t>初中化学教师</t>
  </si>
  <si>
    <t>郑楚珺</t>
  </si>
  <si>
    <t>王昭力</t>
  </si>
  <si>
    <t>官潇媛</t>
  </si>
  <si>
    <t>中学地理教师岗位</t>
  </si>
  <si>
    <t>初中地理教师</t>
  </si>
  <si>
    <t>郑玲</t>
  </si>
  <si>
    <t>122.5</t>
  </si>
  <si>
    <t>郑世增</t>
  </si>
  <si>
    <t>126.5</t>
  </si>
  <si>
    <t>张妍</t>
  </si>
  <si>
    <t>110.2</t>
  </si>
  <si>
    <t>庄雨婷</t>
  </si>
  <si>
    <t>96.7</t>
  </si>
  <si>
    <t>喻瞧</t>
  </si>
  <si>
    <t>91.5</t>
  </si>
  <si>
    <t>林思宏</t>
  </si>
  <si>
    <t>中学思想政治教师岗位</t>
  </si>
  <si>
    <t>初中思想政治教师</t>
  </si>
  <si>
    <t>潘美玲</t>
  </si>
  <si>
    <r>
      <t>115</t>
    </r>
    <r>
      <rPr>
        <sz val="10"/>
        <rFont val="宋体"/>
        <family val="0"/>
      </rPr>
      <t>.0</t>
    </r>
  </si>
  <si>
    <t>杨慧清</t>
  </si>
  <si>
    <r>
      <t>1</t>
    </r>
    <r>
      <rPr>
        <sz val="10"/>
        <rFont val="宋体"/>
        <family val="0"/>
      </rPr>
      <t>08.5</t>
    </r>
  </si>
  <si>
    <t>苏金妹</t>
  </si>
  <si>
    <r>
      <t>1</t>
    </r>
    <r>
      <rPr>
        <sz val="10"/>
        <rFont val="宋体"/>
        <family val="0"/>
      </rPr>
      <t>07.5</t>
    </r>
  </si>
  <si>
    <t>中学音乐教师岗位</t>
  </si>
  <si>
    <t>初中音乐教师</t>
  </si>
  <si>
    <t>严雪婷</t>
  </si>
  <si>
    <t>115.0</t>
  </si>
  <si>
    <t>陈丽媛</t>
  </si>
  <si>
    <t>71.6</t>
  </si>
  <si>
    <r>
      <rPr>
        <b/>
        <sz val="24"/>
        <rFont val="宋体"/>
        <family val="0"/>
      </rPr>
      <t xml:space="preserve">2018年三元区新招聘教师总成绩公示  </t>
    </r>
    <r>
      <rPr>
        <b/>
        <sz val="20"/>
        <rFont val="宋体"/>
        <family val="0"/>
      </rPr>
      <t xml:space="preserve">                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</si>
</sst>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2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b/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4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11" borderId="5" applyNumberFormat="0" applyAlignment="0" applyProtection="0"/>
    <xf numFmtId="0" fontId="12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5" fillId="17" borderId="0" applyNumberFormat="0" applyBorder="0" applyAlignment="0" applyProtection="0"/>
    <xf numFmtId="0" fontId="20" fillId="11" borderId="8" applyNumberFormat="0" applyAlignment="0" applyProtection="0"/>
    <xf numFmtId="0" fontId="26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12.50390625" style="0" customWidth="1"/>
    <col min="2" max="2" width="8.625" style="0" customWidth="1"/>
    <col min="3" max="3" width="7.00390625" style="0" customWidth="1"/>
    <col min="4" max="4" width="4.875" style="0" customWidth="1"/>
    <col min="5" max="5" width="6.50390625" style="0" customWidth="1"/>
    <col min="6" max="6" width="7.50390625" style="0" customWidth="1"/>
    <col min="7" max="7" width="7.125" style="0" customWidth="1"/>
    <col min="8" max="8" width="7.625" style="0" customWidth="1"/>
    <col min="9" max="9" width="5.375" style="0" customWidth="1"/>
    <col min="10" max="10" width="5.625" style="0" customWidth="1"/>
    <col min="11" max="11" width="7.375" style="0" customWidth="1"/>
    <col min="12" max="12" width="6.75390625" style="0" customWidth="1"/>
    <col min="13" max="13" width="7.875" style="0" customWidth="1"/>
    <col min="16" max="16" width="5.25390625" style="0" customWidth="1"/>
  </cols>
  <sheetData>
    <row r="1" spans="1:16" ht="78" customHeight="1">
      <c r="A1" s="33" t="s">
        <v>346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4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4.75" customHeight="1">
      <c r="A3" s="53" t="s">
        <v>1</v>
      </c>
      <c r="B3" s="53" t="s">
        <v>2</v>
      </c>
      <c r="C3" s="53" t="s">
        <v>3</v>
      </c>
      <c r="D3" s="53" t="s">
        <v>4</v>
      </c>
      <c r="E3" s="53" t="s">
        <v>5</v>
      </c>
      <c r="F3" s="53" t="s">
        <v>6</v>
      </c>
      <c r="G3" s="53" t="s">
        <v>7</v>
      </c>
      <c r="H3" s="53" t="s">
        <v>8</v>
      </c>
      <c r="I3" s="53" t="s">
        <v>9</v>
      </c>
      <c r="J3" s="53" t="s">
        <v>10</v>
      </c>
      <c r="K3" s="35" t="s">
        <v>11</v>
      </c>
      <c r="L3" s="36"/>
      <c r="M3" s="37"/>
      <c r="N3" s="55" t="s">
        <v>12</v>
      </c>
      <c r="O3" s="55" t="s">
        <v>13</v>
      </c>
      <c r="P3" s="55" t="s">
        <v>14</v>
      </c>
    </row>
    <row r="4" spans="1:16" ht="24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4" t="s">
        <v>15</v>
      </c>
      <c r="L4" s="4" t="s">
        <v>16</v>
      </c>
      <c r="M4" s="4" t="s">
        <v>17</v>
      </c>
      <c r="N4" s="56"/>
      <c r="O4" s="56"/>
      <c r="P4" s="56"/>
    </row>
    <row r="5" spans="1:16" ht="24.75" customHeight="1">
      <c r="A5" s="1" t="s">
        <v>18</v>
      </c>
      <c r="B5" s="2" t="s">
        <v>19</v>
      </c>
      <c r="C5" s="1" t="s">
        <v>20</v>
      </c>
      <c r="D5" s="1" t="s">
        <v>21</v>
      </c>
      <c r="E5" s="3" t="s">
        <v>22</v>
      </c>
      <c r="F5" s="3" t="s">
        <v>23</v>
      </c>
      <c r="G5" s="3" t="s">
        <v>24</v>
      </c>
      <c r="H5" s="3">
        <f aca="true" t="shared" si="0" ref="H5:H19">SUM(G5*0.4)</f>
        <v>45</v>
      </c>
      <c r="I5" s="1">
        <v>20</v>
      </c>
      <c r="J5" s="1">
        <f aca="true" ca="1" t="shared" si="1" ref="J5:J19">SUM(K5:L5:M5)</f>
        <v>87.28</v>
      </c>
      <c r="K5" s="1">
        <v>20.92</v>
      </c>
      <c r="L5" s="1">
        <v>45</v>
      </c>
      <c r="M5" s="1">
        <v>21.36</v>
      </c>
      <c r="N5" s="11">
        <f aca="true" t="shared" si="2" ref="N5:N19">SUM(J5*0.6)</f>
        <v>52.368</v>
      </c>
      <c r="O5" s="11">
        <f aca="true" t="shared" si="3" ref="O5:O19">SUM(H5+N5)</f>
        <v>97.368</v>
      </c>
      <c r="P5" s="12">
        <v>1</v>
      </c>
    </row>
    <row r="6" spans="1:16" ht="24.75" customHeight="1">
      <c r="A6" s="1" t="s">
        <v>18</v>
      </c>
      <c r="B6" s="2" t="s">
        <v>19</v>
      </c>
      <c r="C6" s="1" t="s">
        <v>25</v>
      </c>
      <c r="D6" s="1" t="s">
        <v>21</v>
      </c>
      <c r="E6" s="3" t="s">
        <v>26</v>
      </c>
      <c r="F6" s="3" t="s">
        <v>27</v>
      </c>
      <c r="G6" s="3" t="s">
        <v>28</v>
      </c>
      <c r="H6" s="3">
        <f t="shared" si="0"/>
        <v>46.6</v>
      </c>
      <c r="I6" s="1">
        <v>2</v>
      </c>
      <c r="J6" s="1">
        <f ca="1" t="shared" si="1"/>
        <v>82.28</v>
      </c>
      <c r="K6" s="1">
        <v>22.38</v>
      </c>
      <c r="L6" s="1">
        <v>39.4</v>
      </c>
      <c r="M6" s="1">
        <v>20.5</v>
      </c>
      <c r="N6" s="11">
        <f t="shared" si="2"/>
        <v>49.368</v>
      </c>
      <c r="O6" s="11">
        <f t="shared" si="3"/>
        <v>95.968</v>
      </c>
      <c r="P6" s="12">
        <v>2</v>
      </c>
    </row>
    <row r="7" spans="1:16" ht="24.75" customHeight="1">
      <c r="A7" s="1" t="s">
        <v>18</v>
      </c>
      <c r="B7" s="2" t="s">
        <v>19</v>
      </c>
      <c r="C7" s="1" t="s">
        <v>29</v>
      </c>
      <c r="D7" s="1" t="s">
        <v>21</v>
      </c>
      <c r="E7" s="3" t="s">
        <v>30</v>
      </c>
      <c r="F7" s="3" t="s">
        <v>31</v>
      </c>
      <c r="G7" s="3" t="s">
        <v>32</v>
      </c>
      <c r="H7" s="3">
        <f t="shared" si="0"/>
        <v>41.2</v>
      </c>
      <c r="I7" s="1">
        <v>18</v>
      </c>
      <c r="J7" s="1">
        <f ca="1" t="shared" si="1"/>
        <v>86.97999999999999</v>
      </c>
      <c r="K7" s="1">
        <v>21.72</v>
      </c>
      <c r="L7" s="1">
        <v>41.9</v>
      </c>
      <c r="M7" s="1">
        <v>23.36</v>
      </c>
      <c r="N7" s="11">
        <f t="shared" si="2"/>
        <v>52.187999999999995</v>
      </c>
      <c r="O7" s="11">
        <f t="shared" si="3"/>
        <v>93.388</v>
      </c>
      <c r="P7" s="12">
        <v>3</v>
      </c>
    </row>
    <row r="8" spans="1:16" ht="24.75" customHeight="1">
      <c r="A8" s="1" t="s">
        <v>18</v>
      </c>
      <c r="B8" s="2" t="s">
        <v>19</v>
      </c>
      <c r="C8" s="1" t="s">
        <v>33</v>
      </c>
      <c r="D8" s="1" t="s">
        <v>21</v>
      </c>
      <c r="E8" s="3" t="s">
        <v>34</v>
      </c>
      <c r="F8" s="3" t="s">
        <v>35</v>
      </c>
      <c r="G8" s="3" t="s">
        <v>36</v>
      </c>
      <c r="H8" s="3">
        <f t="shared" si="0"/>
        <v>40.160000000000004</v>
      </c>
      <c r="I8" s="1">
        <v>3</v>
      </c>
      <c r="J8" s="1">
        <f ca="1" t="shared" si="1"/>
        <v>87.5</v>
      </c>
      <c r="K8" s="1">
        <v>18.6</v>
      </c>
      <c r="L8" s="1">
        <v>45.8</v>
      </c>
      <c r="M8" s="1">
        <v>23.1</v>
      </c>
      <c r="N8" s="11">
        <f t="shared" si="2"/>
        <v>52.5</v>
      </c>
      <c r="O8" s="11">
        <f t="shared" si="3"/>
        <v>92.66</v>
      </c>
      <c r="P8" s="12">
        <v>4</v>
      </c>
    </row>
    <row r="9" spans="1:16" ht="24.75" customHeight="1">
      <c r="A9" s="1" t="s">
        <v>18</v>
      </c>
      <c r="B9" s="2" t="s">
        <v>19</v>
      </c>
      <c r="C9" s="1" t="s">
        <v>37</v>
      </c>
      <c r="D9" s="1" t="s">
        <v>21</v>
      </c>
      <c r="E9" s="3" t="s">
        <v>38</v>
      </c>
      <c r="F9" s="3" t="s">
        <v>39</v>
      </c>
      <c r="G9" s="3" t="s">
        <v>40</v>
      </c>
      <c r="H9" s="3">
        <f t="shared" si="0"/>
        <v>37.68</v>
      </c>
      <c r="I9" s="1">
        <v>9</v>
      </c>
      <c r="J9" s="1">
        <f ca="1" t="shared" si="1"/>
        <v>90.72</v>
      </c>
      <c r="K9" s="1">
        <v>22</v>
      </c>
      <c r="L9" s="1">
        <v>45.2</v>
      </c>
      <c r="M9" s="1">
        <v>23.52</v>
      </c>
      <c r="N9" s="11">
        <f t="shared" si="2"/>
        <v>54.431999999999995</v>
      </c>
      <c r="O9" s="11">
        <f t="shared" si="3"/>
        <v>92.112</v>
      </c>
      <c r="P9" s="12">
        <v>5</v>
      </c>
    </row>
    <row r="10" spans="1:16" ht="24.75" customHeight="1">
      <c r="A10" s="1" t="s">
        <v>18</v>
      </c>
      <c r="B10" s="2" t="s">
        <v>19</v>
      </c>
      <c r="C10" s="1" t="s">
        <v>41</v>
      </c>
      <c r="D10" s="1" t="s">
        <v>21</v>
      </c>
      <c r="E10" s="3" t="s">
        <v>42</v>
      </c>
      <c r="F10" s="3" t="s">
        <v>23</v>
      </c>
      <c r="G10" s="3" t="s">
        <v>43</v>
      </c>
      <c r="H10" s="3">
        <f t="shared" si="0"/>
        <v>37.080000000000005</v>
      </c>
      <c r="I10" s="1">
        <v>22</v>
      </c>
      <c r="J10" s="1">
        <f ca="1" t="shared" si="1"/>
        <v>91.68</v>
      </c>
      <c r="K10" s="1">
        <v>22.32</v>
      </c>
      <c r="L10" s="1">
        <v>45.9</v>
      </c>
      <c r="M10" s="1">
        <v>23.46</v>
      </c>
      <c r="N10" s="11">
        <f t="shared" si="2"/>
        <v>55.008</v>
      </c>
      <c r="O10" s="11">
        <f t="shared" si="3"/>
        <v>92.08800000000001</v>
      </c>
      <c r="P10" s="12">
        <v>6</v>
      </c>
    </row>
    <row r="11" spans="1:16" ht="24.75" customHeight="1">
      <c r="A11" s="1" t="s">
        <v>18</v>
      </c>
      <c r="B11" s="2" t="s">
        <v>19</v>
      </c>
      <c r="C11" s="1" t="s">
        <v>44</v>
      </c>
      <c r="D11" s="1" t="s">
        <v>21</v>
      </c>
      <c r="E11" s="3" t="s">
        <v>45</v>
      </c>
      <c r="F11" s="3" t="s">
        <v>46</v>
      </c>
      <c r="G11" s="3" t="s">
        <v>47</v>
      </c>
      <c r="H11" s="3">
        <f t="shared" si="0"/>
        <v>41.52</v>
      </c>
      <c r="I11" s="1">
        <v>17</v>
      </c>
      <c r="J11" s="1">
        <f ca="1" t="shared" si="1"/>
        <v>79.38</v>
      </c>
      <c r="K11" s="1">
        <v>21.16</v>
      </c>
      <c r="L11" s="1">
        <v>39.9</v>
      </c>
      <c r="M11" s="1">
        <v>18.32</v>
      </c>
      <c r="N11" s="11">
        <f t="shared" si="2"/>
        <v>47.62799999999999</v>
      </c>
      <c r="O11" s="11">
        <f t="shared" si="3"/>
        <v>89.148</v>
      </c>
      <c r="P11" s="12">
        <v>7</v>
      </c>
    </row>
    <row r="12" spans="1:16" ht="24.75" customHeight="1">
      <c r="A12" s="1" t="s">
        <v>18</v>
      </c>
      <c r="B12" s="2" t="s">
        <v>19</v>
      </c>
      <c r="C12" s="1" t="s">
        <v>48</v>
      </c>
      <c r="D12" s="1" t="s">
        <v>21</v>
      </c>
      <c r="E12" s="3" t="s">
        <v>49</v>
      </c>
      <c r="F12" s="3" t="s">
        <v>50</v>
      </c>
      <c r="G12" s="3" t="s">
        <v>51</v>
      </c>
      <c r="H12" s="3">
        <f t="shared" si="0"/>
        <v>40.800000000000004</v>
      </c>
      <c r="I12" s="1">
        <v>8</v>
      </c>
      <c r="J12" s="1">
        <f ca="1" t="shared" si="1"/>
        <v>78.1</v>
      </c>
      <c r="K12" s="1">
        <v>19.4</v>
      </c>
      <c r="L12" s="1">
        <v>40.5</v>
      </c>
      <c r="M12" s="1">
        <v>18.2</v>
      </c>
      <c r="N12" s="11">
        <f t="shared" si="2"/>
        <v>46.85999999999999</v>
      </c>
      <c r="O12" s="11">
        <f t="shared" si="3"/>
        <v>87.66</v>
      </c>
      <c r="P12" s="12">
        <v>8</v>
      </c>
    </row>
    <row r="13" spans="1:16" ht="24.75" customHeight="1">
      <c r="A13" s="1" t="s">
        <v>18</v>
      </c>
      <c r="B13" s="2" t="s">
        <v>19</v>
      </c>
      <c r="C13" s="1" t="s">
        <v>52</v>
      </c>
      <c r="D13" s="1" t="s">
        <v>21</v>
      </c>
      <c r="E13" s="3" t="s">
        <v>53</v>
      </c>
      <c r="F13" s="3" t="s">
        <v>54</v>
      </c>
      <c r="G13" s="3" t="s">
        <v>55</v>
      </c>
      <c r="H13" s="3">
        <f t="shared" si="0"/>
        <v>36.72</v>
      </c>
      <c r="I13" s="1">
        <v>25</v>
      </c>
      <c r="J13" s="1">
        <f ca="1" t="shared" si="1"/>
        <v>83.25999999999999</v>
      </c>
      <c r="K13" s="1">
        <v>20.16</v>
      </c>
      <c r="L13" s="1">
        <v>40.7</v>
      </c>
      <c r="M13" s="1">
        <v>22.4</v>
      </c>
      <c r="N13" s="11">
        <f t="shared" si="2"/>
        <v>49.955999999999996</v>
      </c>
      <c r="O13" s="11">
        <f t="shared" si="3"/>
        <v>86.67599999999999</v>
      </c>
      <c r="P13" s="12">
        <v>9</v>
      </c>
    </row>
    <row r="14" spans="1:16" ht="24.75" customHeight="1">
      <c r="A14" s="1" t="s">
        <v>18</v>
      </c>
      <c r="B14" s="2" t="s">
        <v>19</v>
      </c>
      <c r="C14" s="1" t="s">
        <v>56</v>
      </c>
      <c r="D14" s="1" t="s">
        <v>21</v>
      </c>
      <c r="E14" s="3" t="s">
        <v>57</v>
      </c>
      <c r="F14" s="3" t="s">
        <v>32</v>
      </c>
      <c r="G14" s="3" t="s">
        <v>58</v>
      </c>
      <c r="H14" s="3">
        <f t="shared" si="0"/>
        <v>39.760000000000005</v>
      </c>
      <c r="I14" s="1">
        <v>1</v>
      </c>
      <c r="J14" s="1">
        <f ca="1" t="shared" si="1"/>
        <v>78.06</v>
      </c>
      <c r="K14" s="1">
        <v>19.96</v>
      </c>
      <c r="L14" s="1">
        <v>39.9</v>
      </c>
      <c r="M14" s="1">
        <v>18.2</v>
      </c>
      <c r="N14" s="11">
        <f t="shared" si="2"/>
        <v>46.836</v>
      </c>
      <c r="O14" s="11">
        <f t="shared" si="3"/>
        <v>86.596</v>
      </c>
      <c r="P14" s="12">
        <v>10</v>
      </c>
    </row>
    <row r="15" spans="1:16" ht="24.75" customHeight="1">
      <c r="A15" s="1" t="s">
        <v>18</v>
      </c>
      <c r="B15" s="2" t="s">
        <v>19</v>
      </c>
      <c r="C15" s="1" t="s">
        <v>59</v>
      </c>
      <c r="D15" s="1" t="s">
        <v>21</v>
      </c>
      <c r="E15" s="3" t="s">
        <v>60</v>
      </c>
      <c r="F15" s="3" t="s">
        <v>54</v>
      </c>
      <c r="G15" s="3" t="s">
        <v>61</v>
      </c>
      <c r="H15" s="3">
        <f t="shared" si="0"/>
        <v>36.080000000000005</v>
      </c>
      <c r="I15" s="1">
        <v>11</v>
      </c>
      <c r="J15" s="1">
        <f ca="1" t="shared" si="1"/>
        <v>75.26</v>
      </c>
      <c r="K15" s="1">
        <v>22.26</v>
      </c>
      <c r="L15" s="1">
        <v>35.5</v>
      </c>
      <c r="M15" s="1">
        <v>17.5</v>
      </c>
      <c r="N15" s="11">
        <f t="shared" si="2"/>
        <v>45.156</v>
      </c>
      <c r="O15" s="11">
        <f t="shared" si="3"/>
        <v>81.236</v>
      </c>
      <c r="P15" s="12">
        <v>11</v>
      </c>
    </row>
    <row r="16" spans="1:16" ht="24.75" customHeight="1">
      <c r="A16" s="1" t="s">
        <v>18</v>
      </c>
      <c r="B16" s="2" t="s">
        <v>19</v>
      </c>
      <c r="C16" s="1" t="s">
        <v>62</v>
      </c>
      <c r="D16" s="1" t="s">
        <v>21</v>
      </c>
      <c r="E16" s="3" t="s">
        <v>63</v>
      </c>
      <c r="F16" s="3" t="s">
        <v>38</v>
      </c>
      <c r="G16" s="3" t="s">
        <v>64</v>
      </c>
      <c r="H16" s="3">
        <f t="shared" si="0"/>
        <v>33.64</v>
      </c>
      <c r="I16" s="1">
        <v>15</v>
      </c>
      <c r="J16" s="1">
        <f ca="1" t="shared" si="1"/>
        <v>79.14</v>
      </c>
      <c r="K16" s="1">
        <v>20.3</v>
      </c>
      <c r="L16" s="1">
        <v>39.2</v>
      </c>
      <c r="M16" s="1">
        <v>19.64</v>
      </c>
      <c r="N16" s="11">
        <f t="shared" si="2"/>
        <v>47.484</v>
      </c>
      <c r="O16" s="11">
        <f t="shared" si="3"/>
        <v>81.124</v>
      </c>
      <c r="P16" s="12">
        <v>12</v>
      </c>
    </row>
    <row r="17" spans="1:16" ht="24.75" customHeight="1">
      <c r="A17" s="1" t="s">
        <v>18</v>
      </c>
      <c r="B17" s="2" t="s">
        <v>19</v>
      </c>
      <c r="C17" s="1" t="s">
        <v>65</v>
      </c>
      <c r="D17" s="1" t="s">
        <v>21</v>
      </c>
      <c r="E17" s="3" t="s">
        <v>66</v>
      </c>
      <c r="F17" s="3" t="s">
        <v>54</v>
      </c>
      <c r="G17" s="3" t="s">
        <v>67</v>
      </c>
      <c r="H17" s="3">
        <f t="shared" si="0"/>
        <v>34.160000000000004</v>
      </c>
      <c r="I17" s="1">
        <v>13</v>
      </c>
      <c r="J17" s="1">
        <f ca="1" t="shared" si="1"/>
        <v>77.82</v>
      </c>
      <c r="K17" s="1">
        <v>19.56</v>
      </c>
      <c r="L17" s="1">
        <v>40.4</v>
      </c>
      <c r="M17" s="1">
        <v>17.86</v>
      </c>
      <c r="N17" s="11">
        <f t="shared" si="2"/>
        <v>46.69199999999999</v>
      </c>
      <c r="O17" s="11">
        <f t="shared" si="3"/>
        <v>80.852</v>
      </c>
      <c r="P17" s="12">
        <v>13</v>
      </c>
    </row>
    <row r="18" spans="1:16" ht="24.75" customHeight="1">
      <c r="A18" s="1" t="s">
        <v>18</v>
      </c>
      <c r="B18" s="2" t="s">
        <v>19</v>
      </c>
      <c r="C18" s="1" t="s">
        <v>68</v>
      </c>
      <c r="D18" s="1" t="s">
        <v>21</v>
      </c>
      <c r="E18" s="3" t="s">
        <v>69</v>
      </c>
      <c r="F18" s="3" t="s">
        <v>70</v>
      </c>
      <c r="G18" s="3" t="s">
        <v>53</v>
      </c>
      <c r="H18" s="3">
        <f t="shared" si="0"/>
        <v>36</v>
      </c>
      <c r="I18" s="1">
        <v>24</v>
      </c>
      <c r="J18" s="1">
        <f ca="1" t="shared" si="1"/>
        <v>69.80000000000001</v>
      </c>
      <c r="K18" s="1">
        <v>17.6</v>
      </c>
      <c r="L18" s="1">
        <v>34.7</v>
      </c>
      <c r="M18" s="1">
        <v>17.5</v>
      </c>
      <c r="N18" s="11">
        <f t="shared" si="2"/>
        <v>41.88</v>
      </c>
      <c r="O18" s="11">
        <f t="shared" si="3"/>
        <v>77.88</v>
      </c>
      <c r="P18" s="12">
        <v>14</v>
      </c>
    </row>
    <row r="19" spans="1:16" ht="24.75" customHeight="1">
      <c r="A19" s="1" t="s">
        <v>18</v>
      </c>
      <c r="B19" s="2" t="s">
        <v>19</v>
      </c>
      <c r="C19" s="1" t="s">
        <v>71</v>
      </c>
      <c r="D19" s="1" t="s">
        <v>21</v>
      </c>
      <c r="E19" s="3" t="s">
        <v>72</v>
      </c>
      <c r="F19" s="3" t="s">
        <v>54</v>
      </c>
      <c r="G19" s="3" t="s">
        <v>73</v>
      </c>
      <c r="H19" s="3">
        <f t="shared" si="0"/>
        <v>35.04</v>
      </c>
      <c r="I19" s="1">
        <v>12</v>
      </c>
      <c r="J19" s="1">
        <f ca="1" t="shared" si="1"/>
        <v>57.16</v>
      </c>
      <c r="K19" s="1">
        <v>18</v>
      </c>
      <c r="L19" s="1">
        <v>17.9</v>
      </c>
      <c r="M19" s="1">
        <v>21.26</v>
      </c>
      <c r="N19" s="11">
        <f t="shared" si="2"/>
        <v>34.296</v>
      </c>
      <c r="O19" s="11">
        <f t="shared" si="3"/>
        <v>69.336</v>
      </c>
      <c r="P19" s="12">
        <v>15</v>
      </c>
    </row>
    <row r="20" spans="1:16" ht="30" customHeight="1">
      <c r="A20" s="38" t="s">
        <v>74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30" customHeight="1">
      <c r="A21" s="4" t="s">
        <v>1</v>
      </c>
      <c r="B21" s="4" t="s">
        <v>2</v>
      </c>
      <c r="C21" s="4" t="s">
        <v>3</v>
      </c>
      <c r="D21" s="4" t="s">
        <v>4</v>
      </c>
      <c r="E21" s="4" t="s">
        <v>75</v>
      </c>
      <c r="F21" s="4" t="s">
        <v>76</v>
      </c>
      <c r="G21" s="4" t="s">
        <v>77</v>
      </c>
      <c r="H21" s="4" t="s">
        <v>8</v>
      </c>
      <c r="I21" s="4" t="s">
        <v>9</v>
      </c>
      <c r="J21" s="4" t="s">
        <v>78</v>
      </c>
      <c r="K21" s="4" t="s">
        <v>79</v>
      </c>
      <c r="L21" s="4" t="s">
        <v>13</v>
      </c>
      <c r="M21" s="4" t="s">
        <v>14</v>
      </c>
      <c r="N21" s="13"/>
      <c r="O21" s="13"/>
      <c r="P21" s="13"/>
    </row>
    <row r="22" spans="1:16" ht="30" customHeight="1">
      <c r="A22" s="5" t="s">
        <v>80</v>
      </c>
      <c r="B22" s="5" t="s">
        <v>81</v>
      </c>
      <c r="C22" s="5" t="s">
        <v>82</v>
      </c>
      <c r="D22" s="5" t="s">
        <v>21</v>
      </c>
      <c r="E22" s="6" t="s">
        <v>83</v>
      </c>
      <c r="F22" s="6" t="s">
        <v>84</v>
      </c>
      <c r="G22" s="6" t="s">
        <v>85</v>
      </c>
      <c r="H22" s="5">
        <f aca="true" t="shared" si="4" ref="H22:H38">SUM(G22*0.4)</f>
        <v>46.92</v>
      </c>
      <c r="I22" s="5">
        <v>20</v>
      </c>
      <c r="J22" s="5">
        <v>89.3</v>
      </c>
      <c r="K22" s="5">
        <f aca="true" t="shared" si="5" ref="K22:K38">SUM(J22*0.6)</f>
        <v>53.58</v>
      </c>
      <c r="L22" s="5">
        <f aca="true" t="shared" si="6" ref="L22:L38">SUM(H22+K22)</f>
        <v>100.5</v>
      </c>
      <c r="M22" s="5">
        <v>1</v>
      </c>
      <c r="N22" s="14"/>
      <c r="O22" s="14"/>
      <c r="P22" s="14"/>
    </row>
    <row r="23" spans="1:16" ht="30" customHeight="1">
      <c r="A23" s="5" t="s">
        <v>80</v>
      </c>
      <c r="B23" s="5" t="s">
        <v>81</v>
      </c>
      <c r="C23" s="5" t="s">
        <v>86</v>
      </c>
      <c r="D23" s="5" t="s">
        <v>21</v>
      </c>
      <c r="E23" s="6" t="s">
        <v>87</v>
      </c>
      <c r="F23" s="6" t="s">
        <v>88</v>
      </c>
      <c r="G23" s="6" t="s">
        <v>89</v>
      </c>
      <c r="H23" s="5">
        <f t="shared" si="4"/>
        <v>45.480000000000004</v>
      </c>
      <c r="I23" s="5">
        <v>8</v>
      </c>
      <c r="J23" s="5">
        <v>90</v>
      </c>
      <c r="K23" s="5">
        <f t="shared" si="5"/>
        <v>54</v>
      </c>
      <c r="L23" s="5">
        <f t="shared" si="6"/>
        <v>99.48</v>
      </c>
      <c r="M23" s="5">
        <v>2</v>
      </c>
      <c r="N23" s="14"/>
      <c r="O23" s="14"/>
      <c r="P23" s="14"/>
    </row>
    <row r="24" spans="1:16" ht="30" customHeight="1">
      <c r="A24" s="5" t="s">
        <v>80</v>
      </c>
      <c r="B24" s="5" t="s">
        <v>81</v>
      </c>
      <c r="C24" s="5" t="s">
        <v>90</v>
      </c>
      <c r="D24" s="5" t="s">
        <v>21</v>
      </c>
      <c r="E24" s="6" t="s">
        <v>87</v>
      </c>
      <c r="F24" s="6" t="s">
        <v>91</v>
      </c>
      <c r="G24" s="6" t="s">
        <v>92</v>
      </c>
      <c r="H24" s="5">
        <f t="shared" si="4"/>
        <v>45.36000000000001</v>
      </c>
      <c r="I24" s="5">
        <v>16</v>
      </c>
      <c r="J24" s="5">
        <v>84.7</v>
      </c>
      <c r="K24" s="5">
        <f t="shared" si="5"/>
        <v>50.82</v>
      </c>
      <c r="L24" s="5">
        <f t="shared" si="6"/>
        <v>96.18</v>
      </c>
      <c r="M24" s="5">
        <v>3</v>
      </c>
      <c r="N24" s="14"/>
      <c r="O24" s="14"/>
      <c r="P24" s="14"/>
    </row>
    <row r="25" spans="1:16" ht="30" customHeight="1">
      <c r="A25" s="5" t="s">
        <v>80</v>
      </c>
      <c r="B25" s="5" t="s">
        <v>81</v>
      </c>
      <c r="C25" s="5" t="s">
        <v>93</v>
      </c>
      <c r="D25" s="5" t="s">
        <v>21</v>
      </c>
      <c r="E25" s="6" t="s">
        <v>87</v>
      </c>
      <c r="F25" s="6" t="s">
        <v>35</v>
      </c>
      <c r="G25" s="6" t="s">
        <v>94</v>
      </c>
      <c r="H25" s="5">
        <f t="shared" si="4"/>
        <v>42.96000000000001</v>
      </c>
      <c r="I25" s="5">
        <v>3</v>
      </c>
      <c r="J25" s="5">
        <v>87.8</v>
      </c>
      <c r="K25" s="5">
        <f t="shared" si="5"/>
        <v>52.68</v>
      </c>
      <c r="L25" s="5">
        <f t="shared" si="6"/>
        <v>95.64000000000001</v>
      </c>
      <c r="M25" s="5">
        <v>4</v>
      </c>
      <c r="N25" s="14"/>
      <c r="O25" s="14"/>
      <c r="P25" s="14"/>
    </row>
    <row r="26" spans="1:16" ht="30" customHeight="1">
      <c r="A26" s="5" t="s">
        <v>80</v>
      </c>
      <c r="B26" s="5" t="s">
        <v>81</v>
      </c>
      <c r="C26" s="5" t="s">
        <v>95</v>
      </c>
      <c r="D26" s="5" t="s">
        <v>21</v>
      </c>
      <c r="E26" s="6" t="s">
        <v>84</v>
      </c>
      <c r="F26" s="6" t="s">
        <v>50</v>
      </c>
      <c r="G26" s="6" t="s">
        <v>96</v>
      </c>
      <c r="H26" s="5">
        <f t="shared" si="4"/>
        <v>42.56</v>
      </c>
      <c r="I26" s="5">
        <v>5</v>
      </c>
      <c r="J26" s="5">
        <v>88.1</v>
      </c>
      <c r="K26" s="5">
        <f t="shared" si="5"/>
        <v>52.85999999999999</v>
      </c>
      <c r="L26" s="5">
        <f t="shared" si="6"/>
        <v>95.41999999999999</v>
      </c>
      <c r="M26" s="5">
        <v>5</v>
      </c>
      <c r="N26" s="14"/>
      <c r="O26" s="14"/>
      <c r="P26" s="14"/>
    </row>
    <row r="27" spans="1:16" ht="30" customHeight="1">
      <c r="A27" s="5" t="s">
        <v>80</v>
      </c>
      <c r="B27" s="5" t="s">
        <v>81</v>
      </c>
      <c r="C27" s="5" t="s">
        <v>97</v>
      </c>
      <c r="D27" s="5" t="s">
        <v>21</v>
      </c>
      <c r="E27" s="6" t="s">
        <v>98</v>
      </c>
      <c r="F27" s="6" t="s">
        <v>23</v>
      </c>
      <c r="G27" s="6" t="s">
        <v>84</v>
      </c>
      <c r="H27" s="5">
        <f t="shared" si="4"/>
        <v>43.400000000000006</v>
      </c>
      <c r="I27" s="5">
        <v>15</v>
      </c>
      <c r="J27" s="5">
        <v>81.2</v>
      </c>
      <c r="K27" s="5">
        <f t="shared" si="5"/>
        <v>48.72</v>
      </c>
      <c r="L27" s="5">
        <f t="shared" si="6"/>
        <v>92.12</v>
      </c>
      <c r="M27" s="5">
        <v>6</v>
      </c>
      <c r="N27" s="14"/>
      <c r="O27" s="14"/>
      <c r="P27" s="14"/>
    </row>
    <row r="28" spans="1:16" ht="30" customHeight="1">
      <c r="A28" s="5" t="s">
        <v>80</v>
      </c>
      <c r="B28" s="5" t="s">
        <v>81</v>
      </c>
      <c r="C28" s="5" t="s">
        <v>99</v>
      </c>
      <c r="D28" s="5" t="s">
        <v>21</v>
      </c>
      <c r="E28" s="6" t="s">
        <v>100</v>
      </c>
      <c r="F28" s="6" t="s">
        <v>101</v>
      </c>
      <c r="G28" s="6" t="s">
        <v>102</v>
      </c>
      <c r="H28" s="5">
        <f t="shared" si="4"/>
        <v>45.800000000000004</v>
      </c>
      <c r="I28" s="5">
        <v>19</v>
      </c>
      <c r="J28" s="5">
        <v>77.1</v>
      </c>
      <c r="K28" s="5">
        <f t="shared" si="5"/>
        <v>46.26</v>
      </c>
      <c r="L28" s="5">
        <f t="shared" si="6"/>
        <v>92.06</v>
      </c>
      <c r="M28" s="5">
        <v>7</v>
      </c>
      <c r="N28" s="14"/>
      <c r="O28" s="14"/>
      <c r="P28" s="14"/>
    </row>
    <row r="29" spans="1:16" ht="30" customHeight="1">
      <c r="A29" s="5" t="s">
        <v>80</v>
      </c>
      <c r="B29" s="5" t="s">
        <v>81</v>
      </c>
      <c r="C29" s="5" t="s">
        <v>103</v>
      </c>
      <c r="D29" s="5" t="s">
        <v>21</v>
      </c>
      <c r="E29" s="6" t="s">
        <v>104</v>
      </c>
      <c r="F29" s="6" t="s">
        <v>23</v>
      </c>
      <c r="G29" s="6" t="s">
        <v>88</v>
      </c>
      <c r="H29" s="5">
        <f t="shared" si="4"/>
        <v>44.6</v>
      </c>
      <c r="I29" s="5">
        <v>13</v>
      </c>
      <c r="J29" s="5">
        <v>79</v>
      </c>
      <c r="K29" s="5">
        <f t="shared" si="5"/>
        <v>47.4</v>
      </c>
      <c r="L29" s="5">
        <f t="shared" si="6"/>
        <v>92</v>
      </c>
      <c r="M29" s="5">
        <v>8</v>
      </c>
      <c r="N29" s="14"/>
      <c r="O29" s="14"/>
      <c r="P29" s="14"/>
    </row>
    <row r="30" spans="1:16" ht="30" customHeight="1">
      <c r="A30" s="5" t="s">
        <v>80</v>
      </c>
      <c r="B30" s="5" t="s">
        <v>81</v>
      </c>
      <c r="C30" s="5" t="s">
        <v>105</v>
      </c>
      <c r="D30" s="5" t="s">
        <v>21</v>
      </c>
      <c r="E30" s="6" t="s">
        <v>106</v>
      </c>
      <c r="F30" s="6" t="s">
        <v>107</v>
      </c>
      <c r="G30" s="6" t="s">
        <v>108</v>
      </c>
      <c r="H30" s="5">
        <f t="shared" si="4"/>
        <v>37.92</v>
      </c>
      <c r="I30" s="5">
        <v>9</v>
      </c>
      <c r="J30" s="5">
        <v>86.5</v>
      </c>
      <c r="K30" s="5">
        <f t="shared" si="5"/>
        <v>51.9</v>
      </c>
      <c r="L30" s="5">
        <f t="shared" si="6"/>
        <v>89.82</v>
      </c>
      <c r="M30" s="5">
        <v>9</v>
      </c>
      <c r="N30" s="14"/>
      <c r="O30" s="14"/>
      <c r="P30" s="14"/>
    </row>
    <row r="31" spans="1:16" ht="30" customHeight="1">
      <c r="A31" s="5" t="s">
        <v>80</v>
      </c>
      <c r="B31" s="5" t="s">
        <v>81</v>
      </c>
      <c r="C31" s="5" t="s">
        <v>109</v>
      </c>
      <c r="D31" s="5" t="s">
        <v>21</v>
      </c>
      <c r="E31" s="6" t="s">
        <v>23</v>
      </c>
      <c r="F31" s="6" t="s">
        <v>51</v>
      </c>
      <c r="G31" s="6" t="s">
        <v>110</v>
      </c>
      <c r="H31" s="5">
        <f t="shared" si="4"/>
        <v>40.88</v>
      </c>
      <c r="I31" s="5">
        <v>7</v>
      </c>
      <c r="J31" s="5">
        <v>80.6</v>
      </c>
      <c r="K31" s="5">
        <f t="shared" si="5"/>
        <v>48.35999999999999</v>
      </c>
      <c r="L31" s="5">
        <f t="shared" si="6"/>
        <v>89.24</v>
      </c>
      <c r="M31" s="5">
        <v>10</v>
      </c>
      <c r="N31" s="14"/>
      <c r="O31" s="14"/>
      <c r="P31" s="14"/>
    </row>
    <row r="32" spans="1:16" ht="30" customHeight="1">
      <c r="A32" s="5" t="s">
        <v>80</v>
      </c>
      <c r="B32" s="5" t="s">
        <v>81</v>
      </c>
      <c r="C32" s="5" t="s">
        <v>111</v>
      </c>
      <c r="D32" s="5" t="s">
        <v>21</v>
      </c>
      <c r="E32" s="6" t="s">
        <v>112</v>
      </c>
      <c r="F32" s="6" t="s">
        <v>54</v>
      </c>
      <c r="G32" s="6" t="s">
        <v>113</v>
      </c>
      <c r="H32" s="5">
        <f t="shared" si="4"/>
        <v>42.080000000000005</v>
      </c>
      <c r="I32" s="5">
        <v>10</v>
      </c>
      <c r="J32" s="5">
        <v>73.8</v>
      </c>
      <c r="K32" s="5">
        <f t="shared" si="5"/>
        <v>44.279999999999994</v>
      </c>
      <c r="L32" s="5">
        <f t="shared" si="6"/>
        <v>86.36</v>
      </c>
      <c r="M32" s="5">
        <v>11</v>
      </c>
      <c r="N32" s="14"/>
      <c r="O32" s="14"/>
      <c r="P32" s="14"/>
    </row>
    <row r="33" spans="1:16" ht="30" customHeight="1">
      <c r="A33" s="5" t="s">
        <v>80</v>
      </c>
      <c r="B33" s="5" t="s">
        <v>81</v>
      </c>
      <c r="C33" s="5" t="s">
        <v>114</v>
      </c>
      <c r="D33" s="5" t="s">
        <v>21</v>
      </c>
      <c r="E33" s="6" t="s">
        <v>115</v>
      </c>
      <c r="F33" s="6" t="s">
        <v>116</v>
      </c>
      <c r="G33" s="6" t="s">
        <v>117</v>
      </c>
      <c r="H33" s="5">
        <f t="shared" si="4"/>
        <v>35.56</v>
      </c>
      <c r="I33" s="5">
        <v>12</v>
      </c>
      <c r="J33" s="5">
        <v>81.8</v>
      </c>
      <c r="K33" s="5">
        <f t="shared" si="5"/>
        <v>49.08</v>
      </c>
      <c r="L33" s="5">
        <f t="shared" si="6"/>
        <v>84.64</v>
      </c>
      <c r="M33" s="5">
        <v>12</v>
      </c>
      <c r="N33" s="14"/>
      <c r="O33" s="14"/>
      <c r="P33" s="14"/>
    </row>
    <row r="34" spans="1:16" ht="30" customHeight="1">
      <c r="A34" s="5" t="s">
        <v>80</v>
      </c>
      <c r="B34" s="5" t="s">
        <v>81</v>
      </c>
      <c r="C34" s="5" t="s">
        <v>118</v>
      </c>
      <c r="D34" s="5" t="s">
        <v>119</v>
      </c>
      <c r="E34" s="6" t="s">
        <v>120</v>
      </c>
      <c r="F34" s="6" t="s">
        <v>121</v>
      </c>
      <c r="G34" s="6" t="s">
        <v>122</v>
      </c>
      <c r="H34" s="5">
        <f t="shared" si="4"/>
        <v>31.080000000000002</v>
      </c>
      <c r="I34" s="5">
        <v>4</v>
      </c>
      <c r="J34" s="5">
        <v>88.6</v>
      </c>
      <c r="K34" s="5">
        <f t="shared" si="5"/>
        <v>53.16</v>
      </c>
      <c r="L34" s="5">
        <f t="shared" si="6"/>
        <v>84.24</v>
      </c>
      <c r="M34" s="5">
        <v>13</v>
      </c>
      <c r="N34" s="14"/>
      <c r="O34" s="14"/>
      <c r="P34" s="14"/>
    </row>
    <row r="35" spans="1:16" ht="30" customHeight="1">
      <c r="A35" s="5" t="s">
        <v>80</v>
      </c>
      <c r="B35" s="5" t="s">
        <v>81</v>
      </c>
      <c r="C35" s="5" t="s">
        <v>123</v>
      </c>
      <c r="D35" s="5" t="s">
        <v>21</v>
      </c>
      <c r="E35" s="6" t="s">
        <v>124</v>
      </c>
      <c r="F35" s="6" t="s">
        <v>53</v>
      </c>
      <c r="G35" s="6" t="s">
        <v>125</v>
      </c>
      <c r="H35" s="5">
        <f t="shared" si="4"/>
        <v>38.64</v>
      </c>
      <c r="I35" s="5">
        <v>2</v>
      </c>
      <c r="J35" s="5">
        <v>75.8</v>
      </c>
      <c r="K35" s="5">
        <f t="shared" si="5"/>
        <v>45.48</v>
      </c>
      <c r="L35" s="5">
        <f t="shared" si="6"/>
        <v>84.12</v>
      </c>
      <c r="M35" s="5">
        <v>14</v>
      </c>
      <c r="N35" s="14"/>
      <c r="O35" s="14"/>
      <c r="P35" s="14"/>
    </row>
    <row r="36" spans="1:16" ht="30" customHeight="1">
      <c r="A36" s="5" t="s">
        <v>80</v>
      </c>
      <c r="B36" s="5" t="s">
        <v>81</v>
      </c>
      <c r="C36" s="5" t="s">
        <v>126</v>
      </c>
      <c r="D36" s="5" t="s">
        <v>21</v>
      </c>
      <c r="E36" s="6" t="s">
        <v>45</v>
      </c>
      <c r="F36" s="6" t="s">
        <v>127</v>
      </c>
      <c r="G36" s="6" t="s">
        <v>53</v>
      </c>
      <c r="H36" s="5">
        <f t="shared" si="4"/>
        <v>36</v>
      </c>
      <c r="I36" s="5">
        <v>1</v>
      </c>
      <c r="J36" s="5">
        <v>75.6</v>
      </c>
      <c r="K36" s="5">
        <f t="shared" si="5"/>
        <v>45.35999999999999</v>
      </c>
      <c r="L36" s="5">
        <f t="shared" si="6"/>
        <v>81.35999999999999</v>
      </c>
      <c r="M36" s="5">
        <v>15</v>
      </c>
      <c r="N36" s="14"/>
      <c r="O36" s="14"/>
      <c r="P36" s="14"/>
    </row>
    <row r="37" spans="1:16" ht="30" customHeight="1">
      <c r="A37" s="5" t="s">
        <v>80</v>
      </c>
      <c r="B37" s="5" t="s">
        <v>81</v>
      </c>
      <c r="C37" s="5" t="s">
        <v>128</v>
      </c>
      <c r="D37" s="5" t="s">
        <v>21</v>
      </c>
      <c r="E37" s="6" t="s">
        <v>129</v>
      </c>
      <c r="F37" s="6" t="s">
        <v>115</v>
      </c>
      <c r="G37" s="6" t="s">
        <v>130</v>
      </c>
      <c r="H37" s="5">
        <f t="shared" si="4"/>
        <v>32.64</v>
      </c>
      <c r="I37" s="5">
        <v>17</v>
      </c>
      <c r="J37" s="5">
        <v>78.7</v>
      </c>
      <c r="K37" s="5">
        <f t="shared" si="5"/>
        <v>47.22</v>
      </c>
      <c r="L37" s="5">
        <f t="shared" si="6"/>
        <v>79.86</v>
      </c>
      <c r="M37" s="5">
        <v>16</v>
      </c>
      <c r="N37" s="14"/>
      <c r="O37" s="14"/>
      <c r="P37" s="14"/>
    </row>
    <row r="38" spans="1:16" ht="30" customHeight="1">
      <c r="A38" s="5" t="s">
        <v>80</v>
      </c>
      <c r="B38" s="5" t="s">
        <v>81</v>
      </c>
      <c r="C38" s="5" t="s">
        <v>131</v>
      </c>
      <c r="D38" s="5" t="s">
        <v>21</v>
      </c>
      <c r="E38" s="6" t="s">
        <v>132</v>
      </c>
      <c r="F38" s="6" t="s">
        <v>133</v>
      </c>
      <c r="G38" s="6" t="s">
        <v>134</v>
      </c>
      <c r="H38" s="5">
        <f t="shared" si="4"/>
        <v>36.480000000000004</v>
      </c>
      <c r="I38" s="5">
        <v>11</v>
      </c>
      <c r="J38" s="5">
        <v>68.8</v>
      </c>
      <c r="K38" s="5">
        <f t="shared" si="5"/>
        <v>41.279999999999994</v>
      </c>
      <c r="L38" s="5">
        <f t="shared" si="6"/>
        <v>77.75999999999999</v>
      </c>
      <c r="M38" s="5">
        <v>17</v>
      </c>
      <c r="N38" s="14"/>
      <c r="O38" s="14"/>
      <c r="P38" s="14"/>
    </row>
    <row r="39" spans="1:13" ht="30" customHeight="1">
      <c r="A39" s="7"/>
      <c r="B39" s="7"/>
      <c r="C39" s="7"/>
      <c r="D39" s="7"/>
      <c r="E39" s="8"/>
      <c r="F39" s="8"/>
      <c r="G39" s="8"/>
      <c r="H39" s="8"/>
      <c r="I39" s="7"/>
      <c r="J39" s="15"/>
      <c r="K39" s="15"/>
      <c r="L39" s="15"/>
      <c r="M39" s="15"/>
    </row>
    <row r="40" spans="1:16" ht="30" customHeight="1">
      <c r="A40" s="40" t="s">
        <v>135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16"/>
      <c r="O40" s="16"/>
      <c r="P40" s="16"/>
    </row>
    <row r="41" spans="1:16" ht="30" customHeight="1">
      <c r="A41" s="4" t="s">
        <v>1</v>
      </c>
      <c r="B41" s="4" t="s">
        <v>2</v>
      </c>
      <c r="C41" s="4" t="s">
        <v>3</v>
      </c>
      <c r="D41" s="4" t="s">
        <v>4</v>
      </c>
      <c r="E41" s="4" t="s">
        <v>75</v>
      </c>
      <c r="F41" s="4" t="s">
        <v>76</v>
      </c>
      <c r="G41" s="4" t="s">
        <v>77</v>
      </c>
      <c r="H41" s="4" t="s">
        <v>8</v>
      </c>
      <c r="I41" s="4" t="s">
        <v>9</v>
      </c>
      <c r="J41" s="4" t="s">
        <v>78</v>
      </c>
      <c r="K41" s="4" t="s">
        <v>79</v>
      </c>
      <c r="L41" s="4" t="s">
        <v>13</v>
      </c>
      <c r="M41" s="4" t="s">
        <v>14</v>
      </c>
      <c r="N41" s="13"/>
      <c r="O41" s="13"/>
      <c r="P41" s="16"/>
    </row>
    <row r="42" spans="1:16" ht="30" customHeight="1">
      <c r="A42" s="5" t="s">
        <v>136</v>
      </c>
      <c r="B42" s="5" t="s">
        <v>81</v>
      </c>
      <c r="C42" s="5" t="s">
        <v>137</v>
      </c>
      <c r="D42" s="5" t="s">
        <v>21</v>
      </c>
      <c r="E42" s="6" t="s">
        <v>138</v>
      </c>
      <c r="F42" s="6" t="s">
        <v>139</v>
      </c>
      <c r="G42" s="6" t="s">
        <v>140</v>
      </c>
      <c r="H42" s="3">
        <f aca="true" t="shared" si="7" ref="H42:H57">SUM(G42*0.4)</f>
        <v>47.6</v>
      </c>
      <c r="I42" s="5">
        <v>8</v>
      </c>
      <c r="J42" s="5">
        <v>90.2</v>
      </c>
      <c r="K42" s="5">
        <f aca="true" t="shared" si="8" ref="K42:K57">SUM(J42*0.6)</f>
        <v>54.12</v>
      </c>
      <c r="L42" s="5">
        <f aca="true" t="shared" si="9" ref="L42:L57">SUM(H42+K42)</f>
        <v>101.72</v>
      </c>
      <c r="M42" s="4">
        <v>1</v>
      </c>
      <c r="N42" s="16"/>
      <c r="O42" s="16"/>
      <c r="P42" s="16"/>
    </row>
    <row r="43" spans="1:16" ht="30" customHeight="1">
      <c r="A43" s="5" t="s">
        <v>136</v>
      </c>
      <c r="B43" s="5" t="s">
        <v>81</v>
      </c>
      <c r="C43" s="5" t="s">
        <v>141</v>
      </c>
      <c r="D43" s="5" t="s">
        <v>21</v>
      </c>
      <c r="E43" s="6" t="s">
        <v>104</v>
      </c>
      <c r="F43" s="6" t="s">
        <v>142</v>
      </c>
      <c r="G43" s="6" t="s">
        <v>143</v>
      </c>
      <c r="H43" s="3">
        <f t="shared" si="7"/>
        <v>43.160000000000004</v>
      </c>
      <c r="I43" s="5">
        <v>2</v>
      </c>
      <c r="J43" s="5">
        <v>92</v>
      </c>
      <c r="K43" s="5">
        <f t="shared" si="8"/>
        <v>55.199999999999996</v>
      </c>
      <c r="L43" s="5">
        <f t="shared" si="9"/>
        <v>98.36</v>
      </c>
      <c r="M43" s="4">
        <v>2</v>
      </c>
      <c r="N43" s="16"/>
      <c r="O43" s="16"/>
      <c r="P43" s="16"/>
    </row>
    <row r="44" spans="1:16" ht="30" customHeight="1">
      <c r="A44" s="5" t="s">
        <v>136</v>
      </c>
      <c r="B44" s="5" t="s">
        <v>81</v>
      </c>
      <c r="C44" s="5" t="s">
        <v>144</v>
      </c>
      <c r="D44" s="5" t="s">
        <v>21</v>
      </c>
      <c r="E44" s="6" t="s">
        <v>106</v>
      </c>
      <c r="F44" s="6" t="s">
        <v>145</v>
      </c>
      <c r="G44" s="6" t="s">
        <v>92</v>
      </c>
      <c r="H44" s="3">
        <f t="shared" si="7"/>
        <v>45.36000000000001</v>
      </c>
      <c r="I44" s="5">
        <v>9</v>
      </c>
      <c r="J44" s="5">
        <v>87.9</v>
      </c>
      <c r="K44" s="5">
        <f t="shared" si="8"/>
        <v>52.74</v>
      </c>
      <c r="L44" s="5">
        <f t="shared" si="9"/>
        <v>98.10000000000001</v>
      </c>
      <c r="M44" s="4">
        <v>3</v>
      </c>
      <c r="N44" s="16"/>
      <c r="O44" s="16"/>
      <c r="P44" s="16"/>
    </row>
    <row r="45" spans="1:16" ht="30" customHeight="1">
      <c r="A45" s="5" t="s">
        <v>136</v>
      </c>
      <c r="B45" s="5" t="s">
        <v>81</v>
      </c>
      <c r="C45" s="5" t="s">
        <v>146</v>
      </c>
      <c r="D45" s="5" t="s">
        <v>21</v>
      </c>
      <c r="E45" s="6" t="s">
        <v>112</v>
      </c>
      <c r="F45" s="6" t="s">
        <v>69</v>
      </c>
      <c r="G45" s="6" t="s">
        <v>147</v>
      </c>
      <c r="H45" s="3">
        <f t="shared" si="7"/>
        <v>40.64</v>
      </c>
      <c r="I45" s="5">
        <v>10</v>
      </c>
      <c r="J45" s="5">
        <v>93.3</v>
      </c>
      <c r="K45" s="5">
        <f t="shared" si="8"/>
        <v>55.98</v>
      </c>
      <c r="L45" s="5">
        <f t="shared" si="9"/>
        <v>96.62</v>
      </c>
      <c r="M45" s="4">
        <v>4</v>
      </c>
      <c r="N45" s="16"/>
      <c r="O45" s="16"/>
      <c r="P45" s="16"/>
    </row>
    <row r="46" spans="1:16" ht="30" customHeight="1">
      <c r="A46" s="5" t="s">
        <v>136</v>
      </c>
      <c r="B46" s="5" t="s">
        <v>81</v>
      </c>
      <c r="C46" s="5" t="s">
        <v>148</v>
      </c>
      <c r="D46" s="5" t="s">
        <v>21</v>
      </c>
      <c r="E46" s="6" t="s">
        <v>142</v>
      </c>
      <c r="F46" s="6" t="s">
        <v>149</v>
      </c>
      <c r="G46" s="6" t="s">
        <v>35</v>
      </c>
      <c r="H46" s="3">
        <f t="shared" si="7"/>
        <v>40.400000000000006</v>
      </c>
      <c r="I46" s="5">
        <v>13</v>
      </c>
      <c r="J46" s="5">
        <v>89.5</v>
      </c>
      <c r="K46" s="5">
        <f t="shared" si="8"/>
        <v>53.699999999999996</v>
      </c>
      <c r="L46" s="5">
        <f t="shared" si="9"/>
        <v>94.1</v>
      </c>
      <c r="M46" s="4">
        <v>5</v>
      </c>
      <c r="N46" s="16"/>
      <c r="O46" s="16"/>
      <c r="P46" s="16"/>
    </row>
    <row r="47" spans="1:16" ht="30" customHeight="1">
      <c r="A47" s="5" t="s">
        <v>136</v>
      </c>
      <c r="B47" s="5" t="s">
        <v>81</v>
      </c>
      <c r="C47" s="5" t="s">
        <v>150</v>
      </c>
      <c r="D47" s="5" t="s">
        <v>21</v>
      </c>
      <c r="E47" s="6" t="s">
        <v>50</v>
      </c>
      <c r="F47" s="6" t="s">
        <v>151</v>
      </c>
      <c r="G47" s="6" t="s">
        <v>152</v>
      </c>
      <c r="H47" s="3">
        <f t="shared" si="7"/>
        <v>38.52</v>
      </c>
      <c r="I47" s="5">
        <v>3</v>
      </c>
      <c r="J47" s="5">
        <v>92.5</v>
      </c>
      <c r="K47" s="5">
        <f t="shared" si="8"/>
        <v>55.5</v>
      </c>
      <c r="L47" s="5">
        <f t="shared" si="9"/>
        <v>94.02000000000001</v>
      </c>
      <c r="M47" s="4">
        <v>6</v>
      </c>
      <c r="N47" s="16"/>
      <c r="O47" s="16"/>
      <c r="P47" s="16"/>
    </row>
    <row r="48" spans="1:16" ht="30" customHeight="1">
      <c r="A48" s="5" t="s">
        <v>136</v>
      </c>
      <c r="B48" s="5" t="s">
        <v>81</v>
      </c>
      <c r="C48" s="5" t="s">
        <v>153</v>
      </c>
      <c r="D48" s="5" t="s">
        <v>21</v>
      </c>
      <c r="E48" s="6" t="s">
        <v>50</v>
      </c>
      <c r="F48" s="6" t="s">
        <v>154</v>
      </c>
      <c r="G48" s="6" t="s">
        <v>155</v>
      </c>
      <c r="H48" s="3">
        <f t="shared" si="7"/>
        <v>40.92</v>
      </c>
      <c r="I48" s="5">
        <v>4</v>
      </c>
      <c r="J48" s="5">
        <v>84.6</v>
      </c>
      <c r="K48" s="5">
        <f t="shared" si="8"/>
        <v>50.76</v>
      </c>
      <c r="L48" s="5">
        <f t="shared" si="9"/>
        <v>91.68</v>
      </c>
      <c r="M48" s="4">
        <v>7</v>
      </c>
      <c r="N48" s="16"/>
      <c r="O48" s="16"/>
      <c r="P48" s="16"/>
    </row>
    <row r="49" spans="1:16" ht="30" customHeight="1">
      <c r="A49" s="5" t="s">
        <v>136</v>
      </c>
      <c r="B49" s="5" t="s">
        <v>81</v>
      </c>
      <c r="C49" s="5" t="s">
        <v>156</v>
      </c>
      <c r="D49" s="5" t="s">
        <v>21</v>
      </c>
      <c r="E49" s="6" t="s">
        <v>69</v>
      </c>
      <c r="F49" s="6" t="s">
        <v>84</v>
      </c>
      <c r="G49" s="6" t="s">
        <v>157</v>
      </c>
      <c r="H49" s="3">
        <f t="shared" si="7"/>
        <v>39.96000000000001</v>
      </c>
      <c r="I49" s="5">
        <v>1</v>
      </c>
      <c r="J49" s="5">
        <v>84.2</v>
      </c>
      <c r="K49" s="5">
        <f t="shared" si="8"/>
        <v>50.52</v>
      </c>
      <c r="L49" s="5">
        <f t="shared" si="9"/>
        <v>90.48000000000002</v>
      </c>
      <c r="M49" s="4">
        <v>8</v>
      </c>
      <c r="N49" s="16"/>
      <c r="O49" s="16"/>
      <c r="P49" s="16"/>
    </row>
    <row r="50" spans="1:16" ht="30" customHeight="1">
      <c r="A50" s="5" t="s">
        <v>136</v>
      </c>
      <c r="B50" s="5" t="s">
        <v>81</v>
      </c>
      <c r="C50" s="5" t="s">
        <v>158</v>
      </c>
      <c r="D50" s="5" t="s">
        <v>21</v>
      </c>
      <c r="E50" s="6" t="s">
        <v>30</v>
      </c>
      <c r="F50" s="6" t="s">
        <v>159</v>
      </c>
      <c r="G50" s="6" t="s">
        <v>160</v>
      </c>
      <c r="H50" s="3">
        <f t="shared" si="7"/>
        <v>38.44</v>
      </c>
      <c r="I50" s="5">
        <v>15</v>
      </c>
      <c r="J50" s="5">
        <v>86</v>
      </c>
      <c r="K50" s="5">
        <f t="shared" si="8"/>
        <v>51.6</v>
      </c>
      <c r="L50" s="5">
        <f t="shared" si="9"/>
        <v>90.03999999999999</v>
      </c>
      <c r="M50" s="4">
        <v>9</v>
      </c>
      <c r="N50" s="16"/>
      <c r="O50" s="16"/>
      <c r="P50" s="16"/>
    </row>
    <row r="51" spans="1:16" ht="30" customHeight="1">
      <c r="A51" s="5" t="s">
        <v>136</v>
      </c>
      <c r="B51" s="5" t="s">
        <v>81</v>
      </c>
      <c r="C51" s="5" t="s">
        <v>161</v>
      </c>
      <c r="D51" s="5" t="s">
        <v>21</v>
      </c>
      <c r="E51" s="6" t="s">
        <v>39</v>
      </c>
      <c r="F51" s="6" t="s">
        <v>162</v>
      </c>
      <c r="G51" s="6" t="s">
        <v>133</v>
      </c>
      <c r="H51" s="3">
        <f t="shared" si="7"/>
        <v>38.800000000000004</v>
      </c>
      <c r="I51" s="5">
        <v>14</v>
      </c>
      <c r="J51" s="5">
        <v>84.6</v>
      </c>
      <c r="K51" s="5">
        <f t="shared" si="8"/>
        <v>50.76</v>
      </c>
      <c r="L51" s="5">
        <f t="shared" si="9"/>
        <v>89.56</v>
      </c>
      <c r="M51" s="4">
        <v>10</v>
      </c>
      <c r="N51" s="16"/>
      <c r="O51" s="16"/>
      <c r="P51" s="16"/>
    </row>
    <row r="52" spans="1:16" ht="30" customHeight="1">
      <c r="A52" s="5" t="s">
        <v>136</v>
      </c>
      <c r="B52" s="5" t="s">
        <v>81</v>
      </c>
      <c r="C52" s="5" t="s">
        <v>163</v>
      </c>
      <c r="D52" s="5" t="s">
        <v>21</v>
      </c>
      <c r="E52" s="6" t="s">
        <v>164</v>
      </c>
      <c r="F52" s="6" t="s">
        <v>165</v>
      </c>
      <c r="G52" s="6" t="s">
        <v>166</v>
      </c>
      <c r="H52" s="3">
        <f t="shared" si="7"/>
        <v>37.24</v>
      </c>
      <c r="I52" s="5">
        <v>6</v>
      </c>
      <c r="J52" s="5">
        <v>86.7</v>
      </c>
      <c r="K52" s="5">
        <f t="shared" si="8"/>
        <v>52.02</v>
      </c>
      <c r="L52" s="5">
        <f t="shared" si="9"/>
        <v>89.26</v>
      </c>
      <c r="M52" s="4">
        <v>11</v>
      </c>
      <c r="N52" s="16"/>
      <c r="O52" s="16"/>
      <c r="P52" s="16"/>
    </row>
    <row r="53" spans="1:16" ht="30" customHeight="1">
      <c r="A53" s="5" t="s">
        <v>136</v>
      </c>
      <c r="B53" s="5" t="s">
        <v>81</v>
      </c>
      <c r="C53" s="5" t="s">
        <v>167</v>
      </c>
      <c r="D53" s="5" t="s">
        <v>119</v>
      </c>
      <c r="E53" s="6" t="s">
        <v>168</v>
      </c>
      <c r="F53" s="6" t="s">
        <v>169</v>
      </c>
      <c r="G53" s="6" t="s">
        <v>170</v>
      </c>
      <c r="H53" s="3">
        <f t="shared" si="7"/>
        <v>34.64</v>
      </c>
      <c r="I53" s="5">
        <v>12</v>
      </c>
      <c r="J53" s="5">
        <v>89.5</v>
      </c>
      <c r="K53" s="5">
        <f t="shared" si="8"/>
        <v>53.699999999999996</v>
      </c>
      <c r="L53" s="5">
        <f t="shared" si="9"/>
        <v>88.34</v>
      </c>
      <c r="M53" s="4">
        <v>12</v>
      </c>
      <c r="N53" s="16"/>
      <c r="O53" s="16"/>
      <c r="P53" s="16"/>
    </row>
    <row r="54" spans="1:16" ht="30" customHeight="1">
      <c r="A54" s="5" t="s">
        <v>136</v>
      </c>
      <c r="B54" s="5" t="s">
        <v>81</v>
      </c>
      <c r="C54" s="5" t="s">
        <v>171</v>
      </c>
      <c r="D54" s="5" t="s">
        <v>119</v>
      </c>
      <c r="E54" s="6" t="s">
        <v>172</v>
      </c>
      <c r="F54" s="6" t="s">
        <v>173</v>
      </c>
      <c r="G54" s="6" t="s">
        <v>174</v>
      </c>
      <c r="H54" s="3">
        <f t="shared" si="7"/>
        <v>34.72</v>
      </c>
      <c r="I54" s="5">
        <v>11</v>
      </c>
      <c r="J54" s="5">
        <v>89</v>
      </c>
      <c r="K54" s="5">
        <f t="shared" si="8"/>
        <v>53.4</v>
      </c>
      <c r="L54" s="5">
        <f t="shared" si="9"/>
        <v>88.12</v>
      </c>
      <c r="M54" s="4">
        <v>13</v>
      </c>
      <c r="N54" s="16"/>
      <c r="O54" s="16"/>
      <c r="P54" s="16"/>
    </row>
    <row r="55" spans="1:16" ht="30" customHeight="1">
      <c r="A55" s="5" t="s">
        <v>136</v>
      </c>
      <c r="B55" s="5" t="s">
        <v>81</v>
      </c>
      <c r="C55" s="5" t="s">
        <v>175</v>
      </c>
      <c r="D55" s="5" t="s">
        <v>119</v>
      </c>
      <c r="E55" s="6" t="s">
        <v>176</v>
      </c>
      <c r="F55" s="6" t="s">
        <v>60</v>
      </c>
      <c r="G55" s="6" t="s">
        <v>177</v>
      </c>
      <c r="H55" s="3">
        <f t="shared" si="7"/>
        <v>30.24</v>
      </c>
      <c r="I55" s="5">
        <v>5</v>
      </c>
      <c r="J55" s="5">
        <v>89.1</v>
      </c>
      <c r="K55" s="5">
        <f t="shared" si="8"/>
        <v>53.459999999999994</v>
      </c>
      <c r="L55" s="5">
        <f t="shared" si="9"/>
        <v>83.69999999999999</v>
      </c>
      <c r="M55" s="4">
        <v>14</v>
      </c>
      <c r="N55" s="16"/>
      <c r="O55" s="16"/>
      <c r="P55" s="16"/>
    </row>
    <row r="56" spans="1:16" ht="30" customHeight="1">
      <c r="A56" s="5" t="s">
        <v>136</v>
      </c>
      <c r="B56" s="5" t="s">
        <v>81</v>
      </c>
      <c r="C56" s="5" t="s">
        <v>178</v>
      </c>
      <c r="D56" s="5" t="s">
        <v>21</v>
      </c>
      <c r="E56" s="6" t="s">
        <v>69</v>
      </c>
      <c r="F56" s="6" t="s">
        <v>179</v>
      </c>
      <c r="G56" s="6" t="s">
        <v>180</v>
      </c>
      <c r="H56" s="3">
        <f t="shared" si="7"/>
        <v>30.960000000000004</v>
      </c>
      <c r="I56" s="5"/>
      <c r="J56" s="5"/>
      <c r="K56" s="5">
        <f t="shared" si="8"/>
        <v>0</v>
      </c>
      <c r="L56" s="5">
        <f t="shared" si="9"/>
        <v>30.960000000000004</v>
      </c>
      <c r="M56" s="4" t="s">
        <v>181</v>
      </c>
      <c r="N56" s="16"/>
      <c r="O56" s="16"/>
      <c r="P56" s="16"/>
    </row>
    <row r="57" spans="1:16" ht="30" customHeight="1">
      <c r="A57" s="5" t="s">
        <v>136</v>
      </c>
      <c r="B57" s="5" t="s">
        <v>81</v>
      </c>
      <c r="C57" s="5" t="s">
        <v>182</v>
      </c>
      <c r="D57" s="5" t="s">
        <v>21</v>
      </c>
      <c r="E57" s="6" t="s">
        <v>42</v>
      </c>
      <c r="F57" s="6" t="s">
        <v>183</v>
      </c>
      <c r="G57" s="6" t="s">
        <v>184</v>
      </c>
      <c r="H57" s="3">
        <f t="shared" si="7"/>
        <v>28.32</v>
      </c>
      <c r="I57" s="5"/>
      <c r="J57" s="5"/>
      <c r="K57" s="5">
        <f t="shared" si="8"/>
        <v>0</v>
      </c>
      <c r="L57" s="5">
        <f t="shared" si="9"/>
        <v>28.32</v>
      </c>
      <c r="M57" s="4" t="s">
        <v>181</v>
      </c>
      <c r="N57" s="16"/>
      <c r="O57" s="16"/>
      <c r="P57" s="16"/>
    </row>
    <row r="58" spans="1:13" ht="30" customHeight="1">
      <c r="A58" s="7"/>
      <c r="B58" s="7"/>
      <c r="C58" s="7"/>
      <c r="D58" s="7"/>
      <c r="E58" s="8"/>
      <c r="F58" s="8"/>
      <c r="G58" s="8"/>
      <c r="H58" s="8"/>
      <c r="I58" s="17"/>
      <c r="J58" s="17"/>
      <c r="K58" s="18"/>
      <c r="L58" s="18"/>
      <c r="M58" s="18"/>
    </row>
    <row r="59" spans="1:13" ht="30" customHeight="1">
      <c r="A59" s="41" t="s">
        <v>185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3"/>
    </row>
    <row r="60" spans="1:16" ht="30" customHeight="1">
      <c r="A60" s="4" t="s">
        <v>1</v>
      </c>
      <c r="B60" s="4" t="s">
        <v>2</v>
      </c>
      <c r="C60" s="4" t="s">
        <v>3</v>
      </c>
      <c r="D60" s="4" t="s">
        <v>4</v>
      </c>
      <c r="E60" s="4" t="s">
        <v>75</v>
      </c>
      <c r="F60" s="4" t="s">
        <v>76</v>
      </c>
      <c r="G60" s="4" t="s">
        <v>77</v>
      </c>
      <c r="H60" s="4" t="s">
        <v>8</v>
      </c>
      <c r="I60" s="4" t="s">
        <v>9</v>
      </c>
      <c r="J60" s="4" t="s">
        <v>78</v>
      </c>
      <c r="K60" s="4" t="s">
        <v>79</v>
      </c>
      <c r="L60" s="4" t="s">
        <v>13</v>
      </c>
      <c r="M60" s="4" t="s">
        <v>14</v>
      </c>
      <c r="N60" s="13"/>
      <c r="O60" s="13"/>
      <c r="P60" s="16"/>
    </row>
    <row r="61" spans="1:16" ht="30" customHeight="1">
      <c r="A61" s="9" t="s">
        <v>186</v>
      </c>
      <c r="B61" s="9" t="s">
        <v>187</v>
      </c>
      <c r="C61" s="9" t="s">
        <v>188</v>
      </c>
      <c r="D61" s="9" t="s">
        <v>21</v>
      </c>
      <c r="E61" s="9" t="s">
        <v>189</v>
      </c>
      <c r="F61" s="9" t="s">
        <v>190</v>
      </c>
      <c r="G61" s="9" t="s">
        <v>191</v>
      </c>
      <c r="H61" s="10">
        <f aca="true" t="shared" si="10" ref="H61:H66">SUM(G61*0.4)</f>
        <v>43.760000000000005</v>
      </c>
      <c r="I61" s="9">
        <v>1</v>
      </c>
      <c r="J61" s="9">
        <v>81.4</v>
      </c>
      <c r="K61" s="9">
        <f>SUM(J61*0.6)</f>
        <v>48.84</v>
      </c>
      <c r="L61" s="9">
        <f>SUM(H61+K61)</f>
        <v>92.60000000000001</v>
      </c>
      <c r="M61" s="5">
        <v>1</v>
      </c>
      <c r="N61" s="16"/>
      <c r="O61" s="16"/>
      <c r="P61" s="16"/>
    </row>
    <row r="62" spans="1:16" ht="30" customHeight="1">
      <c r="A62" s="9" t="s">
        <v>186</v>
      </c>
      <c r="B62" s="9" t="s">
        <v>187</v>
      </c>
      <c r="C62" s="9" t="s">
        <v>192</v>
      </c>
      <c r="D62" s="9" t="s">
        <v>21</v>
      </c>
      <c r="E62" s="9" t="s">
        <v>193</v>
      </c>
      <c r="F62" s="9" t="s">
        <v>133</v>
      </c>
      <c r="G62" s="9" t="s">
        <v>194</v>
      </c>
      <c r="H62" s="10">
        <f t="shared" si="10"/>
        <v>40.56</v>
      </c>
      <c r="I62" s="9">
        <v>5</v>
      </c>
      <c r="J62" s="9">
        <v>86</v>
      </c>
      <c r="K62" s="9">
        <f>SUM(J62*0.6)</f>
        <v>51.6</v>
      </c>
      <c r="L62" s="9">
        <f>SUM(H62+K62)</f>
        <v>92.16</v>
      </c>
      <c r="M62" s="5">
        <v>2</v>
      </c>
      <c r="N62" s="16"/>
      <c r="O62" s="16"/>
      <c r="P62" s="16"/>
    </row>
    <row r="63" spans="1:16" ht="30" customHeight="1">
      <c r="A63" s="9" t="s">
        <v>186</v>
      </c>
      <c r="B63" s="9" t="s">
        <v>187</v>
      </c>
      <c r="C63" s="9" t="s">
        <v>195</v>
      </c>
      <c r="D63" s="9" t="s">
        <v>21</v>
      </c>
      <c r="E63" s="9" t="s">
        <v>151</v>
      </c>
      <c r="F63" s="9" t="s">
        <v>164</v>
      </c>
      <c r="G63" s="9" t="s">
        <v>196</v>
      </c>
      <c r="H63" s="10">
        <f t="shared" si="10"/>
        <v>39.92</v>
      </c>
      <c r="I63" s="9">
        <v>2</v>
      </c>
      <c r="J63" s="9">
        <v>87</v>
      </c>
      <c r="K63" s="9">
        <f>SUM(J63*0.6)</f>
        <v>52.199999999999996</v>
      </c>
      <c r="L63" s="9">
        <f>SUM(H63+K63)</f>
        <v>92.12</v>
      </c>
      <c r="M63" s="5">
        <v>3</v>
      </c>
      <c r="N63" s="16"/>
      <c r="O63" s="16"/>
      <c r="P63" s="16"/>
    </row>
    <row r="64" spans="1:16" ht="30" customHeight="1">
      <c r="A64" s="9" t="s">
        <v>186</v>
      </c>
      <c r="B64" s="9" t="s">
        <v>187</v>
      </c>
      <c r="C64" s="9" t="s">
        <v>197</v>
      </c>
      <c r="D64" s="9" t="s">
        <v>21</v>
      </c>
      <c r="E64" s="9" t="s">
        <v>124</v>
      </c>
      <c r="F64" s="9" t="s">
        <v>198</v>
      </c>
      <c r="G64" s="9" t="s">
        <v>199</v>
      </c>
      <c r="H64" s="10">
        <f t="shared" si="10"/>
        <v>39.480000000000004</v>
      </c>
      <c r="I64" s="9">
        <v>4</v>
      </c>
      <c r="J64" s="9">
        <v>85.8</v>
      </c>
      <c r="K64" s="9">
        <f>SUM(J64*0.6)</f>
        <v>51.48</v>
      </c>
      <c r="L64" s="9">
        <f>SUM(H64+K64)</f>
        <v>90.96000000000001</v>
      </c>
      <c r="M64" s="5">
        <v>4</v>
      </c>
      <c r="N64" s="16"/>
      <c r="O64" s="16"/>
      <c r="P64" s="16"/>
    </row>
    <row r="65" spans="1:16" ht="30" customHeight="1">
      <c r="A65" s="9" t="s">
        <v>186</v>
      </c>
      <c r="B65" s="9" t="s">
        <v>187</v>
      </c>
      <c r="C65" s="9" t="s">
        <v>200</v>
      </c>
      <c r="D65" s="9" t="s">
        <v>21</v>
      </c>
      <c r="E65" s="9" t="s">
        <v>133</v>
      </c>
      <c r="F65" s="9" t="s">
        <v>49</v>
      </c>
      <c r="G65" s="9" t="s">
        <v>201</v>
      </c>
      <c r="H65" s="10">
        <f t="shared" si="10"/>
        <v>38.92</v>
      </c>
      <c r="I65" s="9">
        <v>6</v>
      </c>
      <c r="J65" s="9">
        <v>84.4</v>
      </c>
      <c r="K65" s="9">
        <f>SUM(J65*0.6)</f>
        <v>50.64</v>
      </c>
      <c r="L65" s="9">
        <f>SUM(H65+K65)</f>
        <v>89.56</v>
      </c>
      <c r="M65" s="14">
        <v>5</v>
      </c>
      <c r="N65" s="16"/>
      <c r="O65" s="16"/>
      <c r="P65" s="16"/>
    </row>
    <row r="66" spans="1:16" ht="30" customHeight="1">
      <c r="A66" s="9" t="s">
        <v>186</v>
      </c>
      <c r="B66" s="9" t="s">
        <v>187</v>
      </c>
      <c r="C66" s="9" t="s">
        <v>202</v>
      </c>
      <c r="D66" s="9" t="s">
        <v>21</v>
      </c>
      <c r="E66" s="9" t="s">
        <v>54</v>
      </c>
      <c r="F66" s="9" t="s">
        <v>51</v>
      </c>
      <c r="G66" s="9" t="s">
        <v>203</v>
      </c>
      <c r="H66" s="10">
        <f t="shared" si="10"/>
        <v>39.36000000000001</v>
      </c>
      <c r="I66" s="9"/>
      <c r="J66" s="9"/>
      <c r="K66" s="9"/>
      <c r="L66" s="9"/>
      <c r="M66" s="14" t="s">
        <v>204</v>
      </c>
      <c r="N66" s="16"/>
      <c r="O66" s="16"/>
      <c r="P66" s="16"/>
    </row>
    <row r="67" spans="1:16" ht="30" customHeight="1">
      <c r="A67" s="5"/>
      <c r="B67" s="5"/>
      <c r="C67" s="5"/>
      <c r="D67" s="5"/>
      <c r="E67" s="6"/>
      <c r="F67" s="6"/>
      <c r="G67" s="6"/>
      <c r="H67" s="6"/>
      <c r="I67" s="23"/>
      <c r="J67" s="23"/>
      <c r="K67" s="14"/>
      <c r="L67" s="14"/>
      <c r="M67" s="14"/>
      <c r="N67" s="16"/>
      <c r="O67" s="16"/>
      <c r="P67" s="16"/>
    </row>
    <row r="68" spans="1:13" ht="30" customHeight="1">
      <c r="A68" s="44" t="s">
        <v>205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6"/>
    </row>
    <row r="69" spans="1:16" ht="30" customHeight="1">
      <c r="A69" s="53" t="s">
        <v>1</v>
      </c>
      <c r="B69" s="53" t="s">
        <v>2</v>
      </c>
      <c r="C69" s="53" t="s">
        <v>3</v>
      </c>
      <c r="D69" s="53" t="s">
        <v>4</v>
      </c>
      <c r="E69" s="53" t="s">
        <v>75</v>
      </c>
      <c r="F69" s="53" t="s">
        <v>76</v>
      </c>
      <c r="G69" s="53" t="s">
        <v>77</v>
      </c>
      <c r="H69" s="53" t="s">
        <v>8</v>
      </c>
      <c r="I69" s="53" t="s">
        <v>9</v>
      </c>
      <c r="J69" s="35" t="s">
        <v>206</v>
      </c>
      <c r="K69" s="36"/>
      <c r="L69" s="36"/>
      <c r="M69" s="37"/>
      <c r="N69" s="13"/>
      <c r="O69" s="53" t="s">
        <v>13</v>
      </c>
      <c r="P69" s="53" t="s">
        <v>14</v>
      </c>
    </row>
    <row r="70" spans="1:16" ht="30" customHeight="1">
      <c r="A70" s="54"/>
      <c r="B70" s="54"/>
      <c r="C70" s="54"/>
      <c r="D70" s="54"/>
      <c r="E70" s="54"/>
      <c r="F70" s="54"/>
      <c r="G70" s="54"/>
      <c r="H70" s="54"/>
      <c r="I70" s="54"/>
      <c r="J70" s="4" t="s">
        <v>207</v>
      </c>
      <c r="K70" s="4" t="s">
        <v>208</v>
      </c>
      <c r="L70" s="4" t="s">
        <v>209</v>
      </c>
      <c r="M70" s="4" t="s">
        <v>210</v>
      </c>
      <c r="N70" s="4" t="s">
        <v>79</v>
      </c>
      <c r="O70" s="54"/>
      <c r="P70" s="54"/>
    </row>
    <row r="71" spans="1:16" ht="30" customHeight="1">
      <c r="A71" s="9" t="s">
        <v>211</v>
      </c>
      <c r="B71" s="9" t="s">
        <v>187</v>
      </c>
      <c r="C71" s="9" t="s">
        <v>212</v>
      </c>
      <c r="D71" s="9" t="s">
        <v>21</v>
      </c>
      <c r="E71" s="9" t="s">
        <v>91</v>
      </c>
      <c r="F71" s="9" t="s">
        <v>169</v>
      </c>
      <c r="G71" s="9">
        <v>91.8</v>
      </c>
      <c r="H71" s="10">
        <f>SUM(G71*0.4)</f>
        <v>36.72</v>
      </c>
      <c r="I71" s="9">
        <v>9</v>
      </c>
      <c r="J71" s="5">
        <v>85.96</v>
      </c>
      <c r="K71" s="24">
        <f>SUM(J71*0.5)</f>
        <v>42.98</v>
      </c>
      <c r="L71" s="9">
        <v>86.4</v>
      </c>
      <c r="M71" s="5">
        <f>SUM(L71*0.5)</f>
        <v>43.2</v>
      </c>
      <c r="N71" s="24">
        <f>SUM((K71+M71)*0.6)</f>
        <v>51.708000000000006</v>
      </c>
      <c r="O71" s="24">
        <f>SUM(H71+N71)</f>
        <v>88.428</v>
      </c>
      <c r="P71" s="25">
        <v>1</v>
      </c>
    </row>
    <row r="72" spans="1:16" ht="30" customHeight="1">
      <c r="A72" s="9" t="s">
        <v>211</v>
      </c>
      <c r="B72" s="9" t="s">
        <v>187</v>
      </c>
      <c r="C72" s="9" t="s">
        <v>213</v>
      </c>
      <c r="D72" s="9" t="s">
        <v>21</v>
      </c>
      <c r="E72" s="9" t="s">
        <v>214</v>
      </c>
      <c r="F72" s="9" t="s">
        <v>215</v>
      </c>
      <c r="G72" s="9" t="s">
        <v>216</v>
      </c>
      <c r="H72" s="10">
        <f>SUM(G72*0.4)</f>
        <v>22.76</v>
      </c>
      <c r="I72" s="9">
        <v>13</v>
      </c>
      <c r="J72" s="5">
        <v>60</v>
      </c>
      <c r="K72" s="24">
        <f>SUM(J72*0.5)</f>
        <v>30</v>
      </c>
      <c r="L72" s="9">
        <v>68.6</v>
      </c>
      <c r="M72" s="5">
        <f>SUM(L72*0.5)</f>
        <v>34.3</v>
      </c>
      <c r="N72" s="24">
        <f>SUM((K72+M72)*0.6)</f>
        <v>38.58</v>
      </c>
      <c r="O72" s="24">
        <f>SUM(H72+N72)</f>
        <v>61.34</v>
      </c>
      <c r="P72" s="25">
        <v>2</v>
      </c>
    </row>
    <row r="73" spans="1:16" ht="30" customHeight="1">
      <c r="A73" s="9" t="s">
        <v>211</v>
      </c>
      <c r="B73" s="9" t="s">
        <v>187</v>
      </c>
      <c r="C73" s="9" t="s">
        <v>217</v>
      </c>
      <c r="D73" s="9" t="s">
        <v>21</v>
      </c>
      <c r="E73" s="9" t="s">
        <v>218</v>
      </c>
      <c r="F73" s="9" t="s">
        <v>219</v>
      </c>
      <c r="G73" s="9" t="s">
        <v>220</v>
      </c>
      <c r="H73" s="10">
        <f>SUM(G73*0.4)</f>
        <v>20.560000000000002</v>
      </c>
      <c r="I73" s="9">
        <v>12</v>
      </c>
      <c r="J73" s="5">
        <v>69.6</v>
      </c>
      <c r="K73" s="24">
        <f>SUM(J73*0.5)</f>
        <v>34.8</v>
      </c>
      <c r="L73" s="9">
        <v>66.2</v>
      </c>
      <c r="M73" s="5">
        <f>SUM(L73*0.5)</f>
        <v>33.1</v>
      </c>
      <c r="N73" s="24">
        <f>SUM((K73+M73)*0.6)</f>
        <v>40.74</v>
      </c>
      <c r="O73" s="24">
        <f>SUM(H73+N73)</f>
        <v>61.300000000000004</v>
      </c>
      <c r="P73" s="25">
        <v>3</v>
      </c>
    </row>
    <row r="74" spans="1:16" ht="30" customHeight="1">
      <c r="A74" s="19"/>
      <c r="B74" s="20"/>
      <c r="C74" s="20"/>
      <c r="D74" s="20"/>
      <c r="E74" s="21"/>
      <c r="F74" s="21"/>
      <c r="G74" s="21"/>
      <c r="H74" s="21"/>
      <c r="I74" s="26"/>
      <c r="J74" s="26"/>
      <c r="K74" s="27"/>
      <c r="L74" s="27"/>
      <c r="M74" s="27"/>
      <c r="N74" s="28"/>
      <c r="O74" s="28"/>
      <c r="P74" s="28"/>
    </row>
    <row r="75" spans="1:16" ht="30" customHeight="1">
      <c r="A75" s="47" t="s">
        <v>221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ht="30" customHeight="1">
      <c r="A76" s="4" t="s">
        <v>1</v>
      </c>
      <c r="B76" s="4" t="s">
        <v>2</v>
      </c>
      <c r="C76" s="4" t="s">
        <v>3</v>
      </c>
      <c r="D76" s="4" t="s">
        <v>4</v>
      </c>
      <c r="E76" s="4" t="s">
        <v>75</v>
      </c>
      <c r="F76" s="4" t="s">
        <v>76</v>
      </c>
      <c r="G76" s="4" t="s">
        <v>77</v>
      </c>
      <c r="H76" s="4" t="s">
        <v>8</v>
      </c>
      <c r="I76" s="4" t="s">
        <v>9</v>
      </c>
      <c r="J76" s="4" t="s">
        <v>78</v>
      </c>
      <c r="K76" s="4" t="s">
        <v>79</v>
      </c>
      <c r="L76" s="4" t="s">
        <v>13</v>
      </c>
      <c r="M76" s="4" t="s">
        <v>14</v>
      </c>
      <c r="N76" s="13"/>
      <c r="O76" s="13"/>
      <c r="P76" s="16"/>
    </row>
    <row r="77" spans="1:16" ht="30" customHeight="1">
      <c r="A77" s="5" t="s">
        <v>222</v>
      </c>
      <c r="B77" s="5" t="s">
        <v>81</v>
      </c>
      <c r="C77" s="5" t="s">
        <v>223</v>
      </c>
      <c r="D77" s="5" t="s">
        <v>119</v>
      </c>
      <c r="E77" s="6" t="s">
        <v>224</v>
      </c>
      <c r="F77" s="6" t="s">
        <v>225</v>
      </c>
      <c r="G77" s="6">
        <v>121.1</v>
      </c>
      <c r="H77" s="6">
        <f>SUM(G77*0.4)</f>
        <v>48.44</v>
      </c>
      <c r="I77" s="5">
        <v>2</v>
      </c>
      <c r="J77" s="5">
        <v>81.4</v>
      </c>
      <c r="K77" s="5">
        <f>SUM(J77*0.6)</f>
        <v>48.84</v>
      </c>
      <c r="L77" s="5">
        <f>SUM(H77+K77)</f>
        <v>97.28</v>
      </c>
      <c r="M77" s="14">
        <v>1</v>
      </c>
      <c r="N77" s="16"/>
      <c r="O77" s="16"/>
      <c r="P77" s="16"/>
    </row>
    <row r="78" spans="1:16" ht="30" customHeight="1">
      <c r="A78" s="5" t="s">
        <v>222</v>
      </c>
      <c r="B78" s="5" t="s">
        <v>81</v>
      </c>
      <c r="C78" s="5" t="s">
        <v>226</v>
      </c>
      <c r="D78" s="5" t="s">
        <v>119</v>
      </c>
      <c r="E78" s="6" t="s">
        <v>227</v>
      </c>
      <c r="F78" s="6" t="s">
        <v>34</v>
      </c>
      <c r="G78" s="6">
        <v>92.9</v>
      </c>
      <c r="H78" s="6">
        <f>SUM(G78*0.4)</f>
        <v>37.160000000000004</v>
      </c>
      <c r="I78" s="5">
        <v>3</v>
      </c>
      <c r="J78" s="5">
        <v>84.4</v>
      </c>
      <c r="K78" s="5">
        <f>SUM(J78*0.6)</f>
        <v>50.64</v>
      </c>
      <c r="L78" s="5">
        <f>SUM(H78+K78)</f>
        <v>87.80000000000001</v>
      </c>
      <c r="M78" s="14">
        <v>2</v>
      </c>
      <c r="N78" s="16"/>
      <c r="O78" s="16"/>
      <c r="P78" s="16"/>
    </row>
    <row r="79" spans="1:16" ht="30" customHeight="1">
      <c r="A79" s="5" t="s">
        <v>222</v>
      </c>
      <c r="B79" s="5" t="s">
        <v>81</v>
      </c>
      <c r="C79" s="5" t="s">
        <v>228</v>
      </c>
      <c r="D79" s="5" t="s">
        <v>21</v>
      </c>
      <c r="E79" s="6" t="s">
        <v>53</v>
      </c>
      <c r="F79" s="6" t="s">
        <v>54</v>
      </c>
      <c r="G79" s="6" t="s">
        <v>55</v>
      </c>
      <c r="H79" s="6">
        <f>SUM(G79*0.4)</f>
        <v>36.72</v>
      </c>
      <c r="I79" s="5">
        <v>1</v>
      </c>
      <c r="J79" s="5">
        <v>81</v>
      </c>
      <c r="K79" s="5">
        <f>SUM(J79*0.6)</f>
        <v>48.6</v>
      </c>
      <c r="L79" s="5">
        <f>SUM(H79+K79)</f>
        <v>85.32</v>
      </c>
      <c r="M79" s="14">
        <v>3</v>
      </c>
      <c r="N79" s="16"/>
      <c r="O79" s="16"/>
      <c r="P79" s="16"/>
    </row>
    <row r="80" spans="1:16" ht="30" customHeight="1">
      <c r="A80" s="5"/>
      <c r="B80" s="5"/>
      <c r="C80" s="5"/>
      <c r="D80" s="5"/>
      <c r="E80" s="6"/>
      <c r="F80" s="6"/>
      <c r="G80" s="6"/>
      <c r="H80" s="6"/>
      <c r="I80" s="23"/>
      <c r="J80" s="23"/>
      <c r="K80" s="14"/>
      <c r="L80" s="14"/>
      <c r="M80" s="14"/>
      <c r="N80" s="16"/>
      <c r="O80" s="16"/>
      <c r="P80" s="16"/>
    </row>
    <row r="81" spans="1:16" ht="30" customHeight="1">
      <c r="A81" s="5"/>
      <c r="B81" s="5"/>
      <c r="C81" s="5"/>
      <c r="D81" s="5"/>
      <c r="E81" s="6"/>
      <c r="F81" s="6"/>
      <c r="G81" s="6"/>
      <c r="H81" s="6"/>
      <c r="I81" s="23"/>
      <c r="J81" s="23"/>
      <c r="K81" s="14"/>
      <c r="L81" s="14"/>
      <c r="M81" s="14"/>
      <c r="N81" s="16"/>
      <c r="O81" s="16"/>
      <c r="P81" s="16"/>
    </row>
    <row r="82" spans="1:13" ht="30" customHeight="1">
      <c r="A82" s="44" t="s">
        <v>229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6"/>
    </row>
    <row r="83" spans="1:16" ht="30" customHeight="1">
      <c r="A83" s="4" t="s">
        <v>1</v>
      </c>
      <c r="B83" s="4" t="s">
        <v>2</v>
      </c>
      <c r="C83" s="4" t="s">
        <v>3</v>
      </c>
      <c r="D83" s="4" t="s">
        <v>4</v>
      </c>
      <c r="E83" s="4" t="s">
        <v>75</v>
      </c>
      <c r="F83" s="4" t="s">
        <v>76</v>
      </c>
      <c r="G83" s="4" t="s">
        <v>77</v>
      </c>
      <c r="H83" s="4" t="s">
        <v>8</v>
      </c>
      <c r="I83" s="4" t="s">
        <v>9</v>
      </c>
      <c r="J83" s="4" t="s">
        <v>78</v>
      </c>
      <c r="K83" s="4" t="s">
        <v>79</v>
      </c>
      <c r="L83" s="4" t="s">
        <v>13</v>
      </c>
      <c r="M83" s="4" t="s">
        <v>14</v>
      </c>
      <c r="N83" s="13"/>
      <c r="O83" s="13"/>
      <c r="P83" s="16"/>
    </row>
    <row r="84" spans="1:16" ht="30" customHeight="1">
      <c r="A84" s="5" t="s">
        <v>230</v>
      </c>
      <c r="B84" s="5" t="s">
        <v>81</v>
      </c>
      <c r="C84" s="5" t="s">
        <v>231</v>
      </c>
      <c r="D84" s="5" t="s">
        <v>21</v>
      </c>
      <c r="E84" s="6" t="s">
        <v>139</v>
      </c>
      <c r="F84" s="6" t="s">
        <v>84</v>
      </c>
      <c r="G84" s="6" t="s">
        <v>232</v>
      </c>
      <c r="H84" s="6">
        <f>SUM(G84*0.4)</f>
        <v>44.92</v>
      </c>
      <c r="I84" s="29">
        <v>1</v>
      </c>
      <c r="J84" s="5">
        <v>83.8</v>
      </c>
      <c r="K84" s="5">
        <f>SUM(J84*0.6)</f>
        <v>50.279999999999994</v>
      </c>
      <c r="L84" s="5">
        <f>SUM(H84+K84)</f>
        <v>95.19999999999999</v>
      </c>
      <c r="M84" s="5">
        <v>1</v>
      </c>
      <c r="N84" s="24"/>
      <c r="O84" s="16"/>
      <c r="P84" s="16"/>
    </row>
    <row r="85" spans="1:16" ht="30" customHeight="1">
      <c r="A85" s="5" t="s">
        <v>230</v>
      </c>
      <c r="B85" s="5" t="s">
        <v>81</v>
      </c>
      <c r="C85" s="5" t="s">
        <v>233</v>
      </c>
      <c r="D85" s="5" t="s">
        <v>21</v>
      </c>
      <c r="E85" s="6" t="s">
        <v>234</v>
      </c>
      <c r="F85" s="6" t="s">
        <v>34</v>
      </c>
      <c r="G85" s="6" t="s">
        <v>235</v>
      </c>
      <c r="H85" s="6">
        <f>SUM(G85*0.4)</f>
        <v>41.32</v>
      </c>
      <c r="I85" s="29"/>
      <c r="J85" s="5"/>
      <c r="K85" s="5"/>
      <c r="L85" s="5"/>
      <c r="M85" s="5" t="s">
        <v>204</v>
      </c>
      <c r="N85" s="24"/>
      <c r="O85" s="16"/>
      <c r="P85" s="16"/>
    </row>
    <row r="86" spans="1:16" ht="30" customHeight="1">
      <c r="A86" s="5" t="s">
        <v>230</v>
      </c>
      <c r="B86" s="5" t="s">
        <v>81</v>
      </c>
      <c r="C86" s="5" t="s">
        <v>236</v>
      </c>
      <c r="D86" s="5" t="s">
        <v>21</v>
      </c>
      <c r="E86" s="6" t="s">
        <v>32</v>
      </c>
      <c r="F86" s="6" t="s">
        <v>237</v>
      </c>
      <c r="G86" s="6" t="s">
        <v>159</v>
      </c>
      <c r="H86" s="6">
        <f>SUM(G86*0.4)</f>
        <v>39.400000000000006</v>
      </c>
      <c r="I86" s="29"/>
      <c r="J86" s="5"/>
      <c r="K86" s="5"/>
      <c r="L86" s="5"/>
      <c r="M86" s="5" t="s">
        <v>204</v>
      </c>
      <c r="N86" s="24"/>
      <c r="O86" s="16"/>
      <c r="P86" s="16"/>
    </row>
    <row r="87" spans="1:16" ht="30" customHeight="1">
      <c r="A87" s="5"/>
      <c r="B87" s="5"/>
      <c r="C87" s="5"/>
      <c r="D87" s="5"/>
      <c r="E87" s="6"/>
      <c r="F87" s="6"/>
      <c r="G87" s="6"/>
      <c r="H87" s="6"/>
      <c r="I87" s="29"/>
      <c r="J87" s="5"/>
      <c r="K87" s="5"/>
      <c r="L87" s="5"/>
      <c r="M87" s="5"/>
      <c r="N87" s="24"/>
      <c r="O87" s="16"/>
      <c r="P87" s="16"/>
    </row>
    <row r="88" spans="1:13" ht="30" customHeight="1">
      <c r="A88" s="41" t="s">
        <v>238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3"/>
    </row>
    <row r="89" spans="1:16" ht="33.75" customHeight="1">
      <c r="A89" s="4" t="s">
        <v>1</v>
      </c>
      <c r="B89" s="4" t="s">
        <v>2</v>
      </c>
      <c r="C89" s="4" t="s">
        <v>3</v>
      </c>
      <c r="D89" s="4" t="s">
        <v>4</v>
      </c>
      <c r="E89" s="4" t="s">
        <v>75</v>
      </c>
      <c r="F89" s="4" t="s">
        <v>76</v>
      </c>
      <c r="G89" s="4" t="s">
        <v>77</v>
      </c>
      <c r="H89" s="4" t="s">
        <v>8</v>
      </c>
      <c r="I89" s="4" t="s">
        <v>9</v>
      </c>
      <c r="J89" s="4" t="s">
        <v>78</v>
      </c>
      <c r="K89" s="4" t="s">
        <v>79</v>
      </c>
      <c r="L89" s="4" t="s">
        <v>13</v>
      </c>
      <c r="M89" s="4" t="s">
        <v>14</v>
      </c>
      <c r="N89" s="13"/>
      <c r="O89" s="13"/>
      <c r="P89" s="16"/>
    </row>
    <row r="90" spans="1:16" ht="30" customHeight="1">
      <c r="A90" s="9" t="s">
        <v>239</v>
      </c>
      <c r="B90" s="9" t="s">
        <v>187</v>
      </c>
      <c r="C90" s="9" t="s">
        <v>240</v>
      </c>
      <c r="D90" s="9" t="s">
        <v>119</v>
      </c>
      <c r="E90" s="9" t="s">
        <v>139</v>
      </c>
      <c r="F90" s="9" t="s">
        <v>151</v>
      </c>
      <c r="G90" s="9" t="s">
        <v>172</v>
      </c>
      <c r="H90" s="10">
        <f aca="true" t="shared" si="11" ref="H90:H104">SUM(G90*0.4)</f>
        <v>40.6</v>
      </c>
      <c r="I90" s="9">
        <v>4</v>
      </c>
      <c r="J90" s="9">
        <v>89.2</v>
      </c>
      <c r="K90" s="9">
        <f aca="true" t="shared" si="12" ref="K90:K99">SUM(J90*0.6)</f>
        <v>53.52</v>
      </c>
      <c r="L90" s="9">
        <f>SUM(H90+K90)</f>
        <v>94.12</v>
      </c>
      <c r="M90" s="9">
        <v>1</v>
      </c>
      <c r="N90" s="16"/>
      <c r="O90" s="16"/>
      <c r="P90" s="16"/>
    </row>
    <row r="91" spans="1:16" ht="30" customHeight="1">
      <c r="A91" s="9" t="s">
        <v>239</v>
      </c>
      <c r="B91" s="9" t="s">
        <v>187</v>
      </c>
      <c r="C91" s="9" t="s">
        <v>241</v>
      </c>
      <c r="D91" s="9" t="s">
        <v>119</v>
      </c>
      <c r="E91" s="9" t="s">
        <v>237</v>
      </c>
      <c r="F91" s="9" t="s">
        <v>242</v>
      </c>
      <c r="G91" s="9" t="s">
        <v>243</v>
      </c>
      <c r="H91" s="10">
        <f t="shared" si="11"/>
        <v>36.52</v>
      </c>
      <c r="I91" s="9">
        <v>1</v>
      </c>
      <c r="J91" s="9">
        <v>94</v>
      </c>
      <c r="K91" s="9">
        <f t="shared" si="12"/>
        <v>56.4</v>
      </c>
      <c r="L91" s="9">
        <f>SUM(H91+K91)</f>
        <v>92.92</v>
      </c>
      <c r="M91" s="9">
        <v>2</v>
      </c>
      <c r="N91" s="16"/>
      <c r="O91" s="16"/>
      <c r="P91" s="16"/>
    </row>
    <row r="92" spans="1:16" ht="30" customHeight="1">
      <c r="A92" s="9" t="s">
        <v>239</v>
      </c>
      <c r="B92" s="9" t="s">
        <v>187</v>
      </c>
      <c r="C92" s="9" t="s">
        <v>244</v>
      </c>
      <c r="D92" s="9" t="s">
        <v>119</v>
      </c>
      <c r="E92" s="9" t="s">
        <v>60</v>
      </c>
      <c r="F92" s="9" t="s">
        <v>63</v>
      </c>
      <c r="G92" s="9" t="s">
        <v>245</v>
      </c>
      <c r="H92" s="10">
        <f t="shared" si="11"/>
        <v>33.44</v>
      </c>
      <c r="I92" s="9">
        <v>17</v>
      </c>
      <c r="J92" s="9">
        <v>92.6</v>
      </c>
      <c r="K92" s="9">
        <f t="shared" si="12"/>
        <v>55.559999999999995</v>
      </c>
      <c r="L92" s="9">
        <v>89</v>
      </c>
      <c r="M92" s="9">
        <v>3</v>
      </c>
      <c r="N92" s="16"/>
      <c r="O92" s="16"/>
      <c r="P92" s="16"/>
    </row>
    <row r="93" spans="1:16" ht="30" customHeight="1">
      <c r="A93" s="9" t="s">
        <v>239</v>
      </c>
      <c r="B93" s="9" t="s">
        <v>187</v>
      </c>
      <c r="C93" s="9" t="s">
        <v>246</v>
      </c>
      <c r="D93" s="9" t="s">
        <v>21</v>
      </c>
      <c r="E93" s="9" t="s">
        <v>247</v>
      </c>
      <c r="F93" s="9" t="s">
        <v>127</v>
      </c>
      <c r="G93" s="9" t="s">
        <v>248</v>
      </c>
      <c r="H93" s="10">
        <f t="shared" si="11"/>
        <v>38.24</v>
      </c>
      <c r="I93" s="9">
        <v>5</v>
      </c>
      <c r="J93" s="9">
        <v>83.8</v>
      </c>
      <c r="K93" s="9">
        <f t="shared" si="12"/>
        <v>50.279999999999994</v>
      </c>
      <c r="L93" s="9">
        <f aca="true" t="shared" si="13" ref="L93:L99">SUM(H93+K93)</f>
        <v>88.52</v>
      </c>
      <c r="M93" s="9">
        <v>4</v>
      </c>
      <c r="N93" s="16"/>
      <c r="O93" s="16"/>
      <c r="P93" s="16"/>
    </row>
    <row r="94" spans="1:16" ht="30" customHeight="1">
      <c r="A94" s="9" t="s">
        <v>239</v>
      </c>
      <c r="B94" s="9" t="s">
        <v>187</v>
      </c>
      <c r="C94" s="9" t="s">
        <v>249</v>
      </c>
      <c r="D94" s="9" t="s">
        <v>119</v>
      </c>
      <c r="E94" s="9" t="s">
        <v>57</v>
      </c>
      <c r="F94" s="9" t="s">
        <v>250</v>
      </c>
      <c r="G94" s="9" t="s">
        <v>251</v>
      </c>
      <c r="H94" s="10">
        <f t="shared" si="11"/>
        <v>35.080000000000005</v>
      </c>
      <c r="I94" s="9">
        <v>12</v>
      </c>
      <c r="J94" s="9">
        <v>88.4</v>
      </c>
      <c r="K94" s="9">
        <f t="shared" si="12"/>
        <v>53.04</v>
      </c>
      <c r="L94" s="9">
        <f t="shared" si="13"/>
        <v>88.12</v>
      </c>
      <c r="M94" s="9">
        <v>5</v>
      </c>
      <c r="N94" s="16"/>
      <c r="O94" s="16"/>
      <c r="P94" s="16"/>
    </row>
    <row r="95" spans="1:16" ht="30" customHeight="1">
      <c r="A95" s="9" t="s">
        <v>239</v>
      </c>
      <c r="B95" s="9" t="s">
        <v>187</v>
      </c>
      <c r="C95" s="9" t="s">
        <v>252</v>
      </c>
      <c r="D95" s="9" t="s">
        <v>119</v>
      </c>
      <c r="E95" s="9" t="s">
        <v>115</v>
      </c>
      <c r="F95" s="9" t="s">
        <v>42</v>
      </c>
      <c r="G95" s="9" t="s">
        <v>63</v>
      </c>
      <c r="H95" s="10">
        <f t="shared" si="11"/>
        <v>32.800000000000004</v>
      </c>
      <c r="I95" s="9">
        <v>2</v>
      </c>
      <c r="J95" s="9">
        <v>91.6</v>
      </c>
      <c r="K95" s="9">
        <f t="shared" si="12"/>
        <v>54.959999999999994</v>
      </c>
      <c r="L95" s="9">
        <f t="shared" si="13"/>
        <v>87.75999999999999</v>
      </c>
      <c r="M95" s="9">
        <v>6</v>
      </c>
      <c r="N95" s="16"/>
      <c r="O95" s="16"/>
      <c r="P95" s="16"/>
    </row>
    <row r="96" spans="1:16" ht="30" customHeight="1">
      <c r="A96" s="9" t="s">
        <v>239</v>
      </c>
      <c r="B96" s="9" t="s">
        <v>187</v>
      </c>
      <c r="C96" s="9" t="s">
        <v>253</v>
      </c>
      <c r="D96" s="9" t="s">
        <v>119</v>
      </c>
      <c r="E96" s="9" t="s">
        <v>115</v>
      </c>
      <c r="F96" s="9" t="s">
        <v>254</v>
      </c>
      <c r="G96" s="9" t="s">
        <v>251</v>
      </c>
      <c r="H96" s="10">
        <f t="shared" si="11"/>
        <v>35.080000000000005</v>
      </c>
      <c r="I96" s="9">
        <v>13</v>
      </c>
      <c r="J96" s="9">
        <v>87.6</v>
      </c>
      <c r="K96" s="9">
        <f t="shared" si="12"/>
        <v>52.559999999999995</v>
      </c>
      <c r="L96" s="9">
        <f t="shared" si="13"/>
        <v>87.64</v>
      </c>
      <c r="M96" s="9">
        <v>7</v>
      </c>
      <c r="N96" s="16"/>
      <c r="O96" s="16"/>
      <c r="P96" s="16"/>
    </row>
    <row r="97" spans="1:16" ht="30" customHeight="1">
      <c r="A97" s="9" t="s">
        <v>239</v>
      </c>
      <c r="B97" s="9" t="s">
        <v>187</v>
      </c>
      <c r="C97" s="9" t="s">
        <v>255</v>
      </c>
      <c r="D97" s="9" t="s">
        <v>119</v>
      </c>
      <c r="E97" s="9" t="s">
        <v>38</v>
      </c>
      <c r="F97" s="9" t="s">
        <v>70</v>
      </c>
      <c r="G97" s="9" t="s">
        <v>256</v>
      </c>
      <c r="H97" s="10">
        <f t="shared" si="11"/>
        <v>35.760000000000005</v>
      </c>
      <c r="I97" s="9">
        <v>14</v>
      </c>
      <c r="J97" s="9">
        <v>82.4</v>
      </c>
      <c r="K97" s="9">
        <f t="shared" si="12"/>
        <v>49.440000000000005</v>
      </c>
      <c r="L97" s="9">
        <f t="shared" si="13"/>
        <v>85.20000000000002</v>
      </c>
      <c r="M97" s="9">
        <v>8</v>
      </c>
      <c r="N97" s="16"/>
      <c r="O97" s="16"/>
      <c r="P97" s="16"/>
    </row>
    <row r="98" spans="1:16" ht="30" customHeight="1">
      <c r="A98" s="9" t="s">
        <v>239</v>
      </c>
      <c r="B98" s="9" t="s">
        <v>187</v>
      </c>
      <c r="C98" s="9" t="s">
        <v>257</v>
      </c>
      <c r="D98" s="9" t="s">
        <v>21</v>
      </c>
      <c r="E98" s="9" t="s">
        <v>258</v>
      </c>
      <c r="F98" s="9" t="s">
        <v>69</v>
      </c>
      <c r="G98" s="9" t="s">
        <v>245</v>
      </c>
      <c r="H98" s="10">
        <f t="shared" si="11"/>
        <v>33.44</v>
      </c>
      <c r="I98" s="9">
        <v>6</v>
      </c>
      <c r="J98" s="9">
        <v>84</v>
      </c>
      <c r="K98" s="9">
        <f t="shared" si="12"/>
        <v>50.4</v>
      </c>
      <c r="L98" s="9">
        <f t="shared" si="13"/>
        <v>83.84</v>
      </c>
      <c r="M98" s="9">
        <v>9</v>
      </c>
      <c r="N98" s="16"/>
      <c r="O98" s="16"/>
      <c r="P98" s="16"/>
    </row>
    <row r="99" spans="1:16" ht="30" customHeight="1">
      <c r="A99" s="9" t="s">
        <v>239</v>
      </c>
      <c r="B99" s="9" t="s">
        <v>187</v>
      </c>
      <c r="C99" s="9" t="s">
        <v>259</v>
      </c>
      <c r="D99" s="9" t="s">
        <v>21</v>
      </c>
      <c r="E99" s="9" t="s">
        <v>254</v>
      </c>
      <c r="F99" s="9" t="s">
        <v>260</v>
      </c>
      <c r="G99" s="9" t="s">
        <v>60</v>
      </c>
      <c r="H99" s="10">
        <f t="shared" si="11"/>
        <v>34.4</v>
      </c>
      <c r="I99" s="9">
        <v>9</v>
      </c>
      <c r="J99" s="9">
        <v>75.2</v>
      </c>
      <c r="K99" s="9">
        <f t="shared" si="12"/>
        <v>45.12</v>
      </c>
      <c r="L99" s="9">
        <f t="shared" si="13"/>
        <v>79.52</v>
      </c>
      <c r="M99" s="9">
        <v>10</v>
      </c>
      <c r="N99" s="16"/>
      <c r="O99" s="16"/>
      <c r="P99" s="16"/>
    </row>
    <row r="100" spans="1:16" ht="30" customHeight="1">
      <c r="A100" s="9" t="s">
        <v>239</v>
      </c>
      <c r="B100" s="9" t="s">
        <v>187</v>
      </c>
      <c r="C100" s="9" t="s">
        <v>261</v>
      </c>
      <c r="D100" s="9" t="s">
        <v>119</v>
      </c>
      <c r="E100" s="9" t="s">
        <v>129</v>
      </c>
      <c r="F100" s="9" t="s">
        <v>69</v>
      </c>
      <c r="G100" s="9" t="s">
        <v>262</v>
      </c>
      <c r="H100" s="10">
        <f t="shared" si="11"/>
        <v>32.4</v>
      </c>
      <c r="I100" s="9"/>
      <c r="J100" s="9"/>
      <c r="K100" s="9"/>
      <c r="L100" s="9"/>
      <c r="M100" s="9" t="s">
        <v>204</v>
      </c>
      <c r="N100" s="16"/>
      <c r="O100" s="16"/>
      <c r="P100" s="16"/>
    </row>
    <row r="101" spans="1:16" ht="30" customHeight="1">
      <c r="A101" s="9" t="s">
        <v>239</v>
      </c>
      <c r="B101" s="9" t="s">
        <v>187</v>
      </c>
      <c r="C101" s="9" t="s">
        <v>263</v>
      </c>
      <c r="D101" s="9" t="s">
        <v>119</v>
      </c>
      <c r="E101" s="9" t="s">
        <v>132</v>
      </c>
      <c r="F101" s="9" t="s">
        <v>72</v>
      </c>
      <c r="G101" s="9" t="s">
        <v>264</v>
      </c>
      <c r="H101" s="10">
        <f t="shared" si="11"/>
        <v>32.28</v>
      </c>
      <c r="I101" s="9"/>
      <c r="J101" s="9"/>
      <c r="K101" s="9"/>
      <c r="L101" s="9"/>
      <c r="M101" s="9" t="s">
        <v>204</v>
      </c>
      <c r="N101" s="16"/>
      <c r="O101" s="16"/>
      <c r="P101" s="16"/>
    </row>
    <row r="102" spans="1:16" ht="30" customHeight="1">
      <c r="A102" s="9" t="s">
        <v>239</v>
      </c>
      <c r="B102" s="9" t="s">
        <v>187</v>
      </c>
      <c r="C102" s="9" t="s">
        <v>265</v>
      </c>
      <c r="D102" s="9" t="s">
        <v>119</v>
      </c>
      <c r="E102" s="9" t="s">
        <v>129</v>
      </c>
      <c r="F102" s="9" t="s">
        <v>260</v>
      </c>
      <c r="G102" s="9" t="s">
        <v>266</v>
      </c>
      <c r="H102" s="10">
        <f t="shared" si="11"/>
        <v>31.92</v>
      </c>
      <c r="I102" s="9"/>
      <c r="J102" s="9"/>
      <c r="K102" s="9"/>
      <c r="L102" s="9"/>
      <c r="M102" s="9" t="s">
        <v>204</v>
      </c>
      <c r="N102" s="16"/>
      <c r="O102" s="16"/>
      <c r="P102" s="16"/>
    </row>
    <row r="103" spans="1:16" ht="30" customHeight="1">
      <c r="A103" s="9" t="s">
        <v>239</v>
      </c>
      <c r="B103" s="9" t="s">
        <v>187</v>
      </c>
      <c r="C103" s="9" t="s">
        <v>267</v>
      </c>
      <c r="D103" s="9" t="s">
        <v>21</v>
      </c>
      <c r="E103" s="9" t="s">
        <v>268</v>
      </c>
      <c r="F103" s="9" t="s">
        <v>258</v>
      </c>
      <c r="G103" s="9" t="s">
        <v>269</v>
      </c>
      <c r="H103" s="10">
        <f t="shared" si="11"/>
        <v>29.160000000000004</v>
      </c>
      <c r="I103" s="9"/>
      <c r="J103" s="9"/>
      <c r="K103" s="9"/>
      <c r="L103" s="9"/>
      <c r="M103" s="9" t="s">
        <v>204</v>
      </c>
      <c r="N103" s="16"/>
      <c r="O103" s="16"/>
      <c r="P103" s="16"/>
    </row>
    <row r="104" spans="1:16" ht="30" customHeight="1">
      <c r="A104" s="9" t="s">
        <v>239</v>
      </c>
      <c r="B104" s="9" t="s">
        <v>187</v>
      </c>
      <c r="C104" s="9" t="s">
        <v>270</v>
      </c>
      <c r="D104" s="9" t="s">
        <v>119</v>
      </c>
      <c r="E104" s="9" t="s">
        <v>218</v>
      </c>
      <c r="F104" s="9" t="s">
        <v>173</v>
      </c>
      <c r="G104" s="9" t="s">
        <v>271</v>
      </c>
      <c r="H104" s="10">
        <f t="shared" si="11"/>
        <v>28.24</v>
      </c>
      <c r="I104" s="9"/>
      <c r="J104" s="9"/>
      <c r="K104" s="9"/>
      <c r="L104" s="9"/>
      <c r="M104" s="9" t="s">
        <v>204</v>
      </c>
      <c r="N104" s="16"/>
      <c r="O104" s="16"/>
      <c r="P104" s="16"/>
    </row>
    <row r="105" spans="1:16" ht="30" customHeight="1">
      <c r="A105" s="5"/>
      <c r="B105" s="5"/>
      <c r="C105" s="5"/>
      <c r="D105" s="5"/>
      <c r="E105" s="6"/>
      <c r="F105" s="6"/>
      <c r="G105" s="6"/>
      <c r="H105" s="6"/>
      <c r="I105" s="23"/>
      <c r="J105" s="23"/>
      <c r="K105" s="14"/>
      <c r="L105" s="14"/>
      <c r="M105" s="14"/>
      <c r="N105" s="16"/>
      <c r="O105" s="16"/>
      <c r="P105" s="16"/>
    </row>
    <row r="106" spans="1:16" ht="30" customHeight="1">
      <c r="A106" s="47" t="s">
        <v>272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ht="22.5" customHeight="1">
      <c r="A107" s="53" t="s">
        <v>1</v>
      </c>
      <c r="B107" s="53" t="s">
        <v>2</v>
      </c>
      <c r="C107" s="53" t="s">
        <v>3</v>
      </c>
      <c r="D107" s="53" t="s">
        <v>4</v>
      </c>
      <c r="E107" s="53" t="s">
        <v>75</v>
      </c>
      <c r="F107" s="53" t="s">
        <v>76</v>
      </c>
      <c r="G107" s="53" t="s">
        <v>77</v>
      </c>
      <c r="H107" s="53" t="s">
        <v>8</v>
      </c>
      <c r="I107" s="53" t="s">
        <v>9</v>
      </c>
      <c r="J107" s="35" t="s">
        <v>206</v>
      </c>
      <c r="K107" s="36"/>
      <c r="L107" s="36"/>
      <c r="M107" s="37"/>
      <c r="N107" s="13"/>
      <c r="O107" s="53" t="s">
        <v>13</v>
      </c>
      <c r="P107" s="53" t="s">
        <v>14</v>
      </c>
    </row>
    <row r="108" spans="1:16" ht="30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4" t="s">
        <v>207</v>
      </c>
      <c r="K108" s="4" t="s">
        <v>208</v>
      </c>
      <c r="L108" s="4" t="s">
        <v>209</v>
      </c>
      <c r="M108" s="4" t="s">
        <v>210</v>
      </c>
      <c r="N108" s="4" t="s">
        <v>79</v>
      </c>
      <c r="O108" s="54"/>
      <c r="P108" s="54"/>
    </row>
    <row r="109" spans="1:16" ht="30" customHeight="1">
      <c r="A109" s="5" t="s">
        <v>273</v>
      </c>
      <c r="B109" s="5" t="s">
        <v>187</v>
      </c>
      <c r="C109" s="5" t="s">
        <v>274</v>
      </c>
      <c r="D109" s="5" t="s">
        <v>21</v>
      </c>
      <c r="E109" s="5" t="s">
        <v>31</v>
      </c>
      <c r="F109" s="5" t="s">
        <v>275</v>
      </c>
      <c r="G109" s="5">
        <v>106.7</v>
      </c>
      <c r="H109" s="1">
        <f aca="true" t="shared" si="14" ref="H109:H114">SUM(G109*0.4)</f>
        <v>42.68000000000001</v>
      </c>
      <c r="I109" s="1">
        <v>4</v>
      </c>
      <c r="J109" s="5">
        <v>89.2</v>
      </c>
      <c r="K109" s="25">
        <f aca="true" t="shared" si="15" ref="K109:K114">SUM(J109*0.5)</f>
        <v>44.6</v>
      </c>
      <c r="L109" s="5">
        <v>82.8</v>
      </c>
      <c r="M109" s="5">
        <f aca="true" t="shared" si="16" ref="M109:M114">SUM(L109*0.5)</f>
        <v>41.4</v>
      </c>
      <c r="N109" s="25">
        <f aca="true" t="shared" si="17" ref="N109:N114">SUM((K109+M109)*0.6)</f>
        <v>51.6</v>
      </c>
      <c r="O109" s="25">
        <f aca="true" t="shared" si="18" ref="O109:O114">SUM(H109+N109)</f>
        <v>94.28</v>
      </c>
      <c r="P109" s="25">
        <v>1</v>
      </c>
    </row>
    <row r="110" spans="1:16" ht="30" customHeight="1">
      <c r="A110" s="5" t="s">
        <v>273</v>
      </c>
      <c r="B110" s="5" t="s">
        <v>187</v>
      </c>
      <c r="C110" s="5" t="s">
        <v>276</v>
      </c>
      <c r="D110" s="5" t="s">
        <v>119</v>
      </c>
      <c r="E110" s="5" t="s">
        <v>26</v>
      </c>
      <c r="F110" s="5" t="s">
        <v>277</v>
      </c>
      <c r="G110" s="5" t="s">
        <v>32</v>
      </c>
      <c r="H110" s="1">
        <f t="shared" si="14"/>
        <v>41.2</v>
      </c>
      <c r="I110" s="1">
        <v>1</v>
      </c>
      <c r="J110" s="5">
        <v>84.8</v>
      </c>
      <c r="K110" s="25">
        <f t="shared" si="15"/>
        <v>42.4</v>
      </c>
      <c r="L110" s="5">
        <v>88.4</v>
      </c>
      <c r="M110" s="5">
        <f t="shared" si="16"/>
        <v>44.2</v>
      </c>
      <c r="N110" s="25">
        <f t="shared" si="17"/>
        <v>51.959999999999994</v>
      </c>
      <c r="O110" s="25">
        <f t="shared" si="18"/>
        <v>93.16</v>
      </c>
      <c r="P110" s="25">
        <v>2</v>
      </c>
    </row>
    <row r="111" spans="1:16" ht="30" customHeight="1">
      <c r="A111" s="5" t="s">
        <v>273</v>
      </c>
      <c r="B111" s="5" t="s">
        <v>187</v>
      </c>
      <c r="C111" s="5" t="s">
        <v>278</v>
      </c>
      <c r="D111" s="5" t="s">
        <v>21</v>
      </c>
      <c r="E111" s="5" t="s">
        <v>91</v>
      </c>
      <c r="F111" s="5" t="s">
        <v>149</v>
      </c>
      <c r="G111" s="5" t="s">
        <v>279</v>
      </c>
      <c r="H111" s="1">
        <f t="shared" si="14"/>
        <v>42.72</v>
      </c>
      <c r="I111" s="1">
        <v>2</v>
      </c>
      <c r="J111" s="5">
        <v>86.2</v>
      </c>
      <c r="K111" s="25">
        <f t="shared" si="15"/>
        <v>43.1</v>
      </c>
      <c r="L111" s="5">
        <v>80</v>
      </c>
      <c r="M111" s="5">
        <f t="shared" si="16"/>
        <v>40</v>
      </c>
      <c r="N111" s="25">
        <f t="shared" si="17"/>
        <v>49.85999999999999</v>
      </c>
      <c r="O111" s="25">
        <f t="shared" si="18"/>
        <v>92.57999999999998</v>
      </c>
      <c r="P111" s="25">
        <v>3</v>
      </c>
    </row>
    <row r="112" spans="1:16" ht="30" customHeight="1">
      <c r="A112" s="5" t="s">
        <v>273</v>
      </c>
      <c r="B112" s="5" t="s">
        <v>187</v>
      </c>
      <c r="C112" s="5" t="s">
        <v>280</v>
      </c>
      <c r="D112" s="5" t="s">
        <v>21</v>
      </c>
      <c r="E112" s="5" t="s">
        <v>247</v>
      </c>
      <c r="F112" s="5" t="s">
        <v>23</v>
      </c>
      <c r="G112" s="5" t="s">
        <v>281</v>
      </c>
      <c r="H112" s="1">
        <f t="shared" si="14"/>
        <v>42.68000000000001</v>
      </c>
      <c r="I112" s="1">
        <v>5</v>
      </c>
      <c r="J112" s="5">
        <v>83.6</v>
      </c>
      <c r="K112" s="25">
        <f t="shared" si="15"/>
        <v>41.8</v>
      </c>
      <c r="L112" s="5">
        <v>82.4</v>
      </c>
      <c r="M112" s="5">
        <f t="shared" si="16"/>
        <v>41.2</v>
      </c>
      <c r="N112" s="25">
        <f t="shared" si="17"/>
        <v>49.8</v>
      </c>
      <c r="O112" s="25">
        <f t="shared" si="18"/>
        <v>92.48</v>
      </c>
      <c r="P112" s="25">
        <v>4</v>
      </c>
    </row>
    <row r="113" spans="1:16" ht="30" customHeight="1">
      <c r="A113" s="5" t="s">
        <v>273</v>
      </c>
      <c r="B113" s="5" t="s">
        <v>187</v>
      </c>
      <c r="C113" s="5" t="s">
        <v>282</v>
      </c>
      <c r="D113" s="5" t="s">
        <v>21</v>
      </c>
      <c r="E113" s="5" t="s">
        <v>84</v>
      </c>
      <c r="F113" s="5" t="s">
        <v>154</v>
      </c>
      <c r="G113" s="5" t="s">
        <v>283</v>
      </c>
      <c r="H113" s="1">
        <f t="shared" si="14"/>
        <v>41.480000000000004</v>
      </c>
      <c r="I113" s="1">
        <v>9</v>
      </c>
      <c r="J113" s="5">
        <v>84.8</v>
      </c>
      <c r="K113" s="25">
        <f t="shared" si="15"/>
        <v>42.4</v>
      </c>
      <c r="L113" s="5">
        <v>82</v>
      </c>
      <c r="M113" s="5">
        <f t="shared" si="16"/>
        <v>41</v>
      </c>
      <c r="N113" s="25">
        <f t="shared" si="17"/>
        <v>50.04</v>
      </c>
      <c r="O113" s="25">
        <f t="shared" si="18"/>
        <v>91.52000000000001</v>
      </c>
      <c r="P113" s="25">
        <v>5</v>
      </c>
    </row>
    <row r="114" spans="1:16" ht="30" customHeight="1">
      <c r="A114" s="5" t="s">
        <v>273</v>
      </c>
      <c r="B114" s="5" t="s">
        <v>187</v>
      </c>
      <c r="C114" s="5" t="s">
        <v>284</v>
      </c>
      <c r="D114" s="5" t="s">
        <v>21</v>
      </c>
      <c r="E114" s="5" t="s">
        <v>285</v>
      </c>
      <c r="F114" s="5" t="s">
        <v>70</v>
      </c>
      <c r="G114" s="5" t="s">
        <v>147</v>
      </c>
      <c r="H114" s="1">
        <f t="shared" si="14"/>
        <v>40.64</v>
      </c>
      <c r="I114" s="5">
        <v>6</v>
      </c>
      <c r="J114" s="5">
        <v>82</v>
      </c>
      <c r="K114" s="25">
        <f t="shared" si="15"/>
        <v>41</v>
      </c>
      <c r="L114" s="5">
        <v>76.8</v>
      </c>
      <c r="M114" s="5">
        <f t="shared" si="16"/>
        <v>38.4</v>
      </c>
      <c r="N114" s="25">
        <f t="shared" si="17"/>
        <v>47.64</v>
      </c>
      <c r="O114" s="25">
        <f t="shared" si="18"/>
        <v>88.28</v>
      </c>
      <c r="P114" s="25">
        <v>6</v>
      </c>
    </row>
    <row r="115" spans="1:13" ht="30" customHeight="1">
      <c r="A115" s="7"/>
      <c r="B115" s="7"/>
      <c r="C115" s="7"/>
      <c r="D115" s="7"/>
      <c r="E115" s="8"/>
      <c r="F115" s="8"/>
      <c r="G115" s="8"/>
      <c r="H115" s="8"/>
      <c r="I115" s="17"/>
      <c r="J115" s="17"/>
      <c r="K115" s="18"/>
      <c r="L115" s="18"/>
      <c r="M115" s="18"/>
    </row>
    <row r="116" spans="1:16" ht="30" customHeight="1">
      <c r="A116" s="48" t="s">
        <v>286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50"/>
    </row>
    <row r="117" spans="1:16" ht="30" customHeight="1">
      <c r="A117" s="4" t="s">
        <v>1</v>
      </c>
      <c r="B117" s="4" t="s">
        <v>2</v>
      </c>
      <c r="C117" s="4" t="s">
        <v>3</v>
      </c>
      <c r="D117" s="4" t="s">
        <v>4</v>
      </c>
      <c r="E117" s="4" t="s">
        <v>75</v>
      </c>
      <c r="F117" s="4" t="s">
        <v>76</v>
      </c>
      <c r="G117" s="4" t="s">
        <v>77</v>
      </c>
      <c r="H117" s="4" t="s">
        <v>8</v>
      </c>
      <c r="I117" s="4" t="s">
        <v>9</v>
      </c>
      <c r="J117" s="4" t="s">
        <v>78</v>
      </c>
      <c r="K117" s="4" t="s">
        <v>79</v>
      </c>
      <c r="L117" s="4" t="s">
        <v>13</v>
      </c>
      <c r="M117" s="4" t="s">
        <v>14</v>
      </c>
      <c r="N117" s="13"/>
      <c r="O117" s="13"/>
      <c r="P117" s="16"/>
    </row>
    <row r="118" spans="1:16" ht="24.75" customHeight="1">
      <c r="A118" s="5" t="s">
        <v>287</v>
      </c>
      <c r="B118" s="5" t="s">
        <v>81</v>
      </c>
      <c r="C118" s="5" t="s">
        <v>288</v>
      </c>
      <c r="D118" s="5" t="s">
        <v>21</v>
      </c>
      <c r="E118" s="6" t="s">
        <v>162</v>
      </c>
      <c r="F118" s="6" t="s">
        <v>168</v>
      </c>
      <c r="G118" s="6" t="s">
        <v>289</v>
      </c>
      <c r="H118" s="3">
        <f>SUM(G118*0.4)</f>
        <v>38.72</v>
      </c>
      <c r="I118" s="5">
        <v>9</v>
      </c>
      <c r="J118" s="5">
        <v>82.2</v>
      </c>
      <c r="K118" s="5">
        <f>SUM(J118*0.6)</f>
        <v>49.32</v>
      </c>
      <c r="L118" s="5">
        <f>SUM(H118+K118)</f>
        <v>88.03999999999999</v>
      </c>
      <c r="M118" s="5">
        <v>1</v>
      </c>
      <c r="N118" s="30"/>
      <c r="O118" s="16"/>
      <c r="P118" s="16"/>
    </row>
    <row r="119" spans="1:16" ht="24.75" customHeight="1">
      <c r="A119" s="5" t="s">
        <v>287</v>
      </c>
      <c r="B119" s="5" t="s">
        <v>81</v>
      </c>
      <c r="C119" s="5" t="s">
        <v>290</v>
      </c>
      <c r="D119" s="5" t="s">
        <v>21</v>
      </c>
      <c r="E119" s="6" t="s">
        <v>291</v>
      </c>
      <c r="F119" s="6" t="s">
        <v>172</v>
      </c>
      <c r="G119" s="6" t="s">
        <v>292</v>
      </c>
      <c r="H119" s="3">
        <f>SUM(G119*0.4)</f>
        <v>36.760000000000005</v>
      </c>
      <c r="I119" s="5">
        <v>10</v>
      </c>
      <c r="J119" s="5">
        <v>72.2</v>
      </c>
      <c r="K119" s="5">
        <f>SUM(J119*0.6)</f>
        <v>43.32</v>
      </c>
      <c r="L119" s="5">
        <f>SUM(H119+K119)</f>
        <v>80.08000000000001</v>
      </c>
      <c r="M119" s="5">
        <v>2</v>
      </c>
      <c r="N119" s="30"/>
      <c r="O119" s="16"/>
      <c r="P119" s="16"/>
    </row>
    <row r="120" spans="1:16" ht="24.75" customHeight="1">
      <c r="A120" s="5" t="s">
        <v>287</v>
      </c>
      <c r="B120" s="5" t="s">
        <v>81</v>
      </c>
      <c r="C120" s="5" t="s">
        <v>293</v>
      </c>
      <c r="D120" s="5" t="s">
        <v>21</v>
      </c>
      <c r="E120" s="6" t="s">
        <v>49</v>
      </c>
      <c r="F120" s="6" t="s">
        <v>63</v>
      </c>
      <c r="G120" s="6" t="s">
        <v>294</v>
      </c>
      <c r="H120" s="3">
        <f>SUM(G120*0.4)</f>
        <v>35.28</v>
      </c>
      <c r="I120" s="5">
        <v>5</v>
      </c>
      <c r="J120" s="5">
        <v>73.6</v>
      </c>
      <c r="K120" s="5">
        <f>SUM(J120*0.6)</f>
        <v>44.16</v>
      </c>
      <c r="L120" s="5">
        <f>SUM(H120+K120)</f>
        <v>79.44</v>
      </c>
      <c r="M120" s="5">
        <v>3</v>
      </c>
      <c r="N120" s="30"/>
      <c r="O120" s="16"/>
      <c r="P120" s="16"/>
    </row>
    <row r="121" spans="1:16" ht="24.75" customHeight="1">
      <c r="A121" s="22"/>
      <c r="B121" s="22"/>
      <c r="C121" s="22"/>
      <c r="D121" s="22"/>
      <c r="E121" s="22"/>
      <c r="F121" s="22"/>
      <c r="G121" s="22"/>
      <c r="H121" s="22"/>
      <c r="I121" s="4"/>
      <c r="J121" s="4"/>
      <c r="K121" s="4"/>
      <c r="L121" s="4"/>
      <c r="M121" s="4"/>
      <c r="N121" s="16"/>
      <c r="O121" s="16"/>
      <c r="P121" s="16"/>
    </row>
    <row r="122" spans="1:13" ht="24.75" customHeight="1">
      <c r="A122" s="44" t="s">
        <v>295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6"/>
    </row>
    <row r="123" spans="1:16" ht="30" customHeight="1">
      <c r="A123" s="4" t="s">
        <v>1</v>
      </c>
      <c r="B123" s="4" t="s">
        <v>2</v>
      </c>
      <c r="C123" s="4" t="s">
        <v>3</v>
      </c>
      <c r="D123" s="4" t="s">
        <v>4</v>
      </c>
      <c r="E123" s="4" t="s">
        <v>75</v>
      </c>
      <c r="F123" s="4" t="s">
        <v>76</v>
      </c>
      <c r="G123" s="4" t="s">
        <v>77</v>
      </c>
      <c r="H123" s="4" t="s">
        <v>8</v>
      </c>
      <c r="I123" s="4" t="s">
        <v>9</v>
      </c>
      <c r="J123" s="4" t="s">
        <v>78</v>
      </c>
      <c r="K123" s="4" t="s">
        <v>79</v>
      </c>
      <c r="L123" s="4" t="s">
        <v>13</v>
      </c>
      <c r="M123" s="4" t="s">
        <v>14</v>
      </c>
      <c r="N123" s="13"/>
      <c r="O123" s="13"/>
      <c r="P123" s="16"/>
    </row>
    <row r="124" spans="1:16" ht="24.75" customHeight="1">
      <c r="A124" s="9" t="s">
        <v>296</v>
      </c>
      <c r="B124" s="9" t="s">
        <v>187</v>
      </c>
      <c r="C124" s="9" t="s">
        <v>297</v>
      </c>
      <c r="D124" s="9" t="s">
        <v>21</v>
      </c>
      <c r="E124" s="9" t="s">
        <v>24</v>
      </c>
      <c r="F124" s="9" t="s">
        <v>198</v>
      </c>
      <c r="G124" s="9" t="s">
        <v>298</v>
      </c>
      <c r="H124" s="9">
        <f>SUM(G124*0.4)</f>
        <v>40.44</v>
      </c>
      <c r="I124" s="31">
        <v>1</v>
      </c>
      <c r="J124" s="31">
        <v>92.2</v>
      </c>
      <c r="K124" s="4">
        <f>SUM(J124*0.6)</f>
        <v>55.32</v>
      </c>
      <c r="L124" s="4">
        <f>SUM(H124+K124)</f>
        <v>95.75999999999999</v>
      </c>
      <c r="M124" s="4">
        <v>1</v>
      </c>
      <c r="N124" s="16"/>
      <c r="O124" s="16"/>
      <c r="P124" s="16"/>
    </row>
    <row r="125" spans="1:16" ht="24.75" customHeight="1">
      <c r="A125" s="9" t="s">
        <v>296</v>
      </c>
      <c r="B125" s="9" t="s">
        <v>187</v>
      </c>
      <c r="C125" s="9" t="s">
        <v>299</v>
      </c>
      <c r="D125" s="9" t="s">
        <v>21</v>
      </c>
      <c r="E125" s="9" t="s">
        <v>300</v>
      </c>
      <c r="F125" s="9" t="s">
        <v>133</v>
      </c>
      <c r="G125" s="9" t="s">
        <v>301</v>
      </c>
      <c r="H125" s="9">
        <f>SUM(G125*0.4)</f>
        <v>40.480000000000004</v>
      </c>
      <c r="I125" s="31">
        <v>4</v>
      </c>
      <c r="J125" s="31">
        <v>85.8</v>
      </c>
      <c r="K125" s="4">
        <f>SUM(J125*0.6)</f>
        <v>51.48</v>
      </c>
      <c r="L125" s="4">
        <f>SUM(H125+K125)</f>
        <v>91.96000000000001</v>
      </c>
      <c r="M125" s="4">
        <v>2</v>
      </c>
      <c r="N125" s="16"/>
      <c r="O125" s="16"/>
      <c r="P125" s="16"/>
    </row>
    <row r="126" spans="1:16" ht="24.75" customHeight="1">
      <c r="A126" s="9" t="s">
        <v>296</v>
      </c>
      <c r="B126" s="9" t="s">
        <v>187</v>
      </c>
      <c r="C126" s="9" t="s">
        <v>302</v>
      </c>
      <c r="D126" s="9" t="s">
        <v>21</v>
      </c>
      <c r="E126" s="9" t="s">
        <v>72</v>
      </c>
      <c r="F126" s="9" t="s">
        <v>120</v>
      </c>
      <c r="G126" s="9" t="s">
        <v>303</v>
      </c>
      <c r="H126" s="9">
        <f>SUM(G126*0.4)</f>
        <v>30.360000000000003</v>
      </c>
      <c r="I126" s="31"/>
      <c r="J126" s="31"/>
      <c r="K126" s="4"/>
      <c r="L126" s="4"/>
      <c r="M126" s="4" t="s">
        <v>204</v>
      </c>
      <c r="N126" s="16"/>
      <c r="O126" s="16"/>
      <c r="P126" s="16"/>
    </row>
    <row r="127" spans="1:16" ht="24.75" customHeight="1">
      <c r="A127" s="9"/>
      <c r="B127" s="9"/>
      <c r="C127" s="9"/>
      <c r="D127" s="9"/>
      <c r="E127" s="9"/>
      <c r="F127" s="9"/>
      <c r="G127" s="9"/>
      <c r="H127" s="9"/>
      <c r="I127" s="31"/>
      <c r="J127" s="31"/>
      <c r="K127" s="4"/>
      <c r="L127" s="4"/>
      <c r="M127" s="4"/>
      <c r="N127" s="16"/>
      <c r="O127" s="16"/>
      <c r="P127" s="16"/>
    </row>
    <row r="128" spans="1:13" ht="24.75" customHeight="1">
      <c r="A128" s="48" t="s">
        <v>304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50"/>
    </row>
    <row r="129" spans="1:16" ht="33" customHeight="1">
      <c r="A129" s="4" t="s">
        <v>1</v>
      </c>
      <c r="B129" s="4" t="s">
        <v>2</v>
      </c>
      <c r="C129" s="4" t="s">
        <v>3</v>
      </c>
      <c r="D129" s="4" t="s">
        <v>4</v>
      </c>
      <c r="E129" s="4" t="s">
        <v>75</v>
      </c>
      <c r="F129" s="4" t="s">
        <v>76</v>
      </c>
      <c r="G129" s="4" t="s">
        <v>77</v>
      </c>
      <c r="H129" s="4" t="s">
        <v>8</v>
      </c>
      <c r="I129" s="4" t="s">
        <v>9</v>
      </c>
      <c r="J129" s="4" t="s">
        <v>78</v>
      </c>
      <c r="K129" s="4" t="s">
        <v>79</v>
      </c>
      <c r="L129" s="4" t="s">
        <v>13</v>
      </c>
      <c r="M129" s="4" t="s">
        <v>14</v>
      </c>
      <c r="N129" s="13"/>
      <c r="O129" s="13"/>
      <c r="P129" s="16"/>
    </row>
    <row r="130" spans="1:16" ht="24.75" customHeight="1">
      <c r="A130" s="5" t="s">
        <v>305</v>
      </c>
      <c r="B130" s="5" t="s">
        <v>81</v>
      </c>
      <c r="C130" s="5" t="s">
        <v>306</v>
      </c>
      <c r="D130" s="5" t="s">
        <v>21</v>
      </c>
      <c r="E130" s="6" t="s">
        <v>24</v>
      </c>
      <c r="F130" s="6" t="s">
        <v>142</v>
      </c>
      <c r="G130" s="6" t="s">
        <v>307</v>
      </c>
      <c r="H130" s="9">
        <f>SUM(G130*0.4)</f>
        <v>41.160000000000004</v>
      </c>
      <c r="I130" s="31">
        <v>3</v>
      </c>
      <c r="J130" s="31">
        <v>85.76</v>
      </c>
      <c r="K130" s="5">
        <f>SUM(J130*0.6)</f>
        <v>51.456</v>
      </c>
      <c r="L130" s="4">
        <f>SUM(H130+K130)</f>
        <v>92.61600000000001</v>
      </c>
      <c r="M130" s="4">
        <v>1</v>
      </c>
      <c r="N130" s="16"/>
      <c r="O130" s="16"/>
      <c r="P130" s="16"/>
    </row>
    <row r="131" spans="1:16" ht="24.75" customHeight="1">
      <c r="A131" s="5" t="s">
        <v>305</v>
      </c>
      <c r="B131" s="5" t="s">
        <v>81</v>
      </c>
      <c r="C131" s="5" t="s">
        <v>308</v>
      </c>
      <c r="D131" s="5" t="s">
        <v>21</v>
      </c>
      <c r="E131" s="6" t="s">
        <v>247</v>
      </c>
      <c r="F131" s="6" t="s">
        <v>309</v>
      </c>
      <c r="G131" s="6" t="s">
        <v>67</v>
      </c>
      <c r="H131" s="9">
        <f>SUM(G131*0.4)</f>
        <v>34.160000000000004</v>
      </c>
      <c r="I131" s="31"/>
      <c r="K131" s="5"/>
      <c r="L131" s="4"/>
      <c r="M131" s="31" t="s">
        <v>181</v>
      </c>
      <c r="N131" s="16"/>
      <c r="O131" s="16"/>
      <c r="P131" s="16"/>
    </row>
    <row r="132" spans="1:16" ht="24.75" customHeight="1">
      <c r="A132" s="5" t="s">
        <v>305</v>
      </c>
      <c r="B132" s="5" t="s">
        <v>81</v>
      </c>
      <c r="C132" s="5" t="s">
        <v>310</v>
      </c>
      <c r="D132" s="5" t="s">
        <v>119</v>
      </c>
      <c r="E132" s="6" t="s">
        <v>311</v>
      </c>
      <c r="F132" s="6" t="s">
        <v>312</v>
      </c>
      <c r="G132" s="6" t="s">
        <v>313</v>
      </c>
      <c r="H132" s="9">
        <f>SUM(G132*0.4)</f>
        <v>29</v>
      </c>
      <c r="I132" s="31"/>
      <c r="J132" s="31"/>
      <c r="K132" s="4"/>
      <c r="L132" s="4"/>
      <c r="M132" s="31" t="s">
        <v>181</v>
      </c>
      <c r="N132" s="16"/>
      <c r="O132" s="16"/>
      <c r="P132" s="16"/>
    </row>
    <row r="133" spans="1:16" ht="24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4"/>
      <c r="L133" s="4"/>
      <c r="M133" s="4"/>
      <c r="N133" s="16"/>
      <c r="O133" s="16"/>
      <c r="P133" s="16"/>
    </row>
    <row r="134" spans="1:16" ht="24.75" customHeight="1">
      <c r="A134" s="48" t="s">
        <v>314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</row>
    <row r="135" spans="1:16" ht="33.75" customHeight="1">
      <c r="A135" s="4" t="s">
        <v>1</v>
      </c>
      <c r="B135" s="4" t="s">
        <v>2</v>
      </c>
      <c r="C135" s="4" t="s">
        <v>3</v>
      </c>
      <c r="D135" s="4" t="s">
        <v>4</v>
      </c>
      <c r="E135" s="4" t="s">
        <v>75</v>
      </c>
      <c r="F135" s="4" t="s">
        <v>76</v>
      </c>
      <c r="G135" s="4" t="s">
        <v>77</v>
      </c>
      <c r="H135" s="4" t="s">
        <v>8</v>
      </c>
      <c r="I135" s="4" t="s">
        <v>9</v>
      </c>
      <c r="J135" s="4" t="s">
        <v>78</v>
      </c>
      <c r="K135" s="4" t="s">
        <v>79</v>
      </c>
      <c r="L135" s="4" t="s">
        <v>13</v>
      </c>
      <c r="M135" s="4" t="s">
        <v>14</v>
      </c>
      <c r="N135" s="16"/>
      <c r="O135" s="16"/>
      <c r="P135" s="16"/>
    </row>
    <row r="136" spans="1:16" ht="24.75" customHeight="1">
      <c r="A136" s="9" t="s">
        <v>315</v>
      </c>
      <c r="B136" s="9" t="s">
        <v>187</v>
      </c>
      <c r="C136" s="9" t="s">
        <v>316</v>
      </c>
      <c r="D136" s="9" t="s">
        <v>21</v>
      </c>
      <c r="E136" s="9" t="s">
        <v>247</v>
      </c>
      <c r="F136" s="9" t="s">
        <v>70</v>
      </c>
      <c r="G136" s="9" t="s">
        <v>36</v>
      </c>
      <c r="H136" s="3">
        <f>SUM(G136*0.4)</f>
        <v>40.160000000000004</v>
      </c>
      <c r="I136" s="31">
        <v>2</v>
      </c>
      <c r="J136" s="31">
        <v>82.6</v>
      </c>
      <c r="K136" s="5">
        <f>SUM(J136*0.6)</f>
        <v>49.559999999999995</v>
      </c>
      <c r="L136" s="5">
        <f>SUM(H136+K136)</f>
        <v>89.72</v>
      </c>
      <c r="M136" s="4">
        <v>1</v>
      </c>
      <c r="N136" s="16"/>
      <c r="O136" s="16"/>
      <c r="P136" s="16"/>
    </row>
    <row r="137" spans="1:16" ht="24.75" customHeight="1">
      <c r="A137" s="9" t="s">
        <v>315</v>
      </c>
      <c r="B137" s="9" t="s">
        <v>187</v>
      </c>
      <c r="C137" s="9" t="s">
        <v>317</v>
      </c>
      <c r="D137" s="9" t="s">
        <v>21</v>
      </c>
      <c r="E137" s="9" t="s">
        <v>159</v>
      </c>
      <c r="F137" s="9" t="s">
        <v>198</v>
      </c>
      <c r="G137" s="9" t="s">
        <v>237</v>
      </c>
      <c r="H137" s="3">
        <f>SUM(G137*0.4)</f>
        <v>38.2</v>
      </c>
      <c r="I137" s="31">
        <v>4</v>
      </c>
      <c r="J137" s="31">
        <v>81</v>
      </c>
      <c r="K137" s="5">
        <f>SUM(J137*0.6)</f>
        <v>48.6</v>
      </c>
      <c r="L137" s="5">
        <f>SUM(H137+K137)</f>
        <v>86.80000000000001</v>
      </c>
      <c r="M137" s="4">
        <v>2</v>
      </c>
      <c r="N137" s="16"/>
      <c r="O137" s="16"/>
      <c r="P137" s="16"/>
    </row>
    <row r="138" spans="1:16" ht="24.75" customHeight="1">
      <c r="A138" s="9" t="s">
        <v>315</v>
      </c>
      <c r="B138" s="9" t="s">
        <v>187</v>
      </c>
      <c r="C138" s="9" t="s">
        <v>318</v>
      </c>
      <c r="D138" s="9" t="s">
        <v>21</v>
      </c>
      <c r="E138" s="9" t="s">
        <v>45</v>
      </c>
      <c r="F138" s="9" t="s">
        <v>60</v>
      </c>
      <c r="G138" s="9" t="s">
        <v>134</v>
      </c>
      <c r="H138" s="3">
        <f>SUM(G138*0.4)</f>
        <v>36.480000000000004</v>
      </c>
      <c r="I138" s="31">
        <v>5</v>
      </c>
      <c r="J138" s="31">
        <v>78.8</v>
      </c>
      <c r="K138" s="5">
        <f>SUM(J138*0.6)</f>
        <v>47.279999999999994</v>
      </c>
      <c r="L138" s="5">
        <f>SUM(H138+K138)</f>
        <v>83.75999999999999</v>
      </c>
      <c r="M138" s="4">
        <v>3</v>
      </c>
      <c r="N138" s="16"/>
      <c r="O138" s="16"/>
      <c r="P138" s="16"/>
    </row>
    <row r="139" spans="1:16" ht="24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4"/>
      <c r="L139" s="4"/>
      <c r="M139" s="4"/>
      <c r="N139" s="16"/>
      <c r="O139" s="16"/>
      <c r="P139" s="16"/>
    </row>
    <row r="140" spans="1:16" ht="24.75" customHeight="1">
      <c r="A140" s="51" t="s">
        <v>319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1:16" ht="24.75" customHeight="1">
      <c r="A141" s="4" t="s">
        <v>1</v>
      </c>
      <c r="B141" s="4" t="s">
        <v>2</v>
      </c>
      <c r="C141" s="4" t="s">
        <v>3</v>
      </c>
      <c r="D141" s="4" t="s">
        <v>4</v>
      </c>
      <c r="E141" s="4" t="s">
        <v>75</v>
      </c>
      <c r="F141" s="4" t="s">
        <v>76</v>
      </c>
      <c r="G141" s="4" t="s">
        <v>77</v>
      </c>
      <c r="H141" s="4" t="s">
        <v>8</v>
      </c>
      <c r="I141" s="4" t="s">
        <v>9</v>
      </c>
      <c r="J141" s="4" t="s">
        <v>78</v>
      </c>
      <c r="K141" s="4" t="s">
        <v>79</v>
      </c>
      <c r="L141" s="4" t="s">
        <v>13</v>
      </c>
      <c r="M141" s="4" t="s">
        <v>14</v>
      </c>
      <c r="N141" s="16"/>
      <c r="O141" s="16"/>
      <c r="P141" s="16"/>
    </row>
    <row r="142" spans="1:16" ht="24.75" customHeight="1">
      <c r="A142" s="5" t="s">
        <v>320</v>
      </c>
      <c r="B142" s="5" t="s">
        <v>187</v>
      </c>
      <c r="C142" s="5" t="s">
        <v>321</v>
      </c>
      <c r="D142" s="5" t="s">
        <v>21</v>
      </c>
      <c r="E142" s="5" t="s">
        <v>98</v>
      </c>
      <c r="F142" s="5" t="s">
        <v>322</v>
      </c>
      <c r="G142" s="5" t="s">
        <v>138</v>
      </c>
      <c r="H142" s="3">
        <f aca="true" t="shared" si="19" ref="H142:H147">SUM(G142*0.4)</f>
        <v>48.2</v>
      </c>
      <c r="I142" s="9">
        <v>5</v>
      </c>
      <c r="J142" s="31">
        <v>82.6</v>
      </c>
      <c r="K142" s="5">
        <f aca="true" t="shared" si="20" ref="K142:K147">SUM(J142*0.6)</f>
        <v>49.559999999999995</v>
      </c>
      <c r="L142" s="5">
        <f>SUM(H142+K142)</f>
        <v>97.75999999999999</v>
      </c>
      <c r="M142" s="4">
        <v>1</v>
      </c>
      <c r="N142" s="16"/>
      <c r="O142" s="16"/>
      <c r="P142" s="16"/>
    </row>
    <row r="143" spans="1:16" ht="24.75" customHeight="1">
      <c r="A143" s="5" t="s">
        <v>320</v>
      </c>
      <c r="B143" s="5" t="s">
        <v>187</v>
      </c>
      <c r="C143" s="5" t="s">
        <v>323</v>
      </c>
      <c r="D143" s="5" t="s">
        <v>119</v>
      </c>
      <c r="E143" s="5" t="s">
        <v>45</v>
      </c>
      <c r="F143" s="5" t="s">
        <v>324</v>
      </c>
      <c r="G143" s="5" t="s">
        <v>225</v>
      </c>
      <c r="H143" s="3">
        <f t="shared" si="19"/>
        <v>46.2</v>
      </c>
      <c r="I143" s="9">
        <v>4</v>
      </c>
      <c r="J143" s="31">
        <v>84.2</v>
      </c>
      <c r="K143" s="5">
        <f t="shared" si="20"/>
        <v>50.52</v>
      </c>
      <c r="L143" s="5">
        <f>SUM(H143+K143)</f>
        <v>96.72</v>
      </c>
      <c r="M143" s="4">
        <v>2</v>
      </c>
      <c r="N143" s="16"/>
      <c r="O143" s="16"/>
      <c r="P143" s="16"/>
    </row>
    <row r="144" spans="1:16" ht="24.75" customHeight="1">
      <c r="A144" s="5" t="s">
        <v>320</v>
      </c>
      <c r="B144" s="5" t="s">
        <v>187</v>
      </c>
      <c r="C144" s="5" t="s">
        <v>325</v>
      </c>
      <c r="D144" s="5" t="s">
        <v>21</v>
      </c>
      <c r="E144" s="5" t="s">
        <v>234</v>
      </c>
      <c r="F144" s="5" t="s">
        <v>91</v>
      </c>
      <c r="G144" s="5" t="s">
        <v>326</v>
      </c>
      <c r="H144" s="3">
        <f t="shared" si="19"/>
        <v>44.080000000000005</v>
      </c>
      <c r="I144" s="9">
        <v>3</v>
      </c>
      <c r="J144" s="31">
        <v>82.2</v>
      </c>
      <c r="K144" s="5">
        <f t="shared" si="20"/>
        <v>49.32</v>
      </c>
      <c r="L144" s="5">
        <f>SUM(H144+K144)</f>
        <v>93.4</v>
      </c>
      <c r="M144" s="4">
        <v>3</v>
      </c>
      <c r="N144" s="16"/>
      <c r="O144" s="16"/>
      <c r="P144" s="16"/>
    </row>
    <row r="145" spans="1:16" ht="24.75" customHeight="1">
      <c r="A145" s="5" t="s">
        <v>320</v>
      </c>
      <c r="B145" s="5" t="s">
        <v>187</v>
      </c>
      <c r="C145" s="5" t="s">
        <v>327</v>
      </c>
      <c r="D145" s="5" t="s">
        <v>21</v>
      </c>
      <c r="E145" s="5" t="s">
        <v>172</v>
      </c>
      <c r="F145" s="5" t="s">
        <v>198</v>
      </c>
      <c r="G145" s="5" t="s">
        <v>328</v>
      </c>
      <c r="H145" s="3">
        <f t="shared" si="19"/>
        <v>38.68000000000001</v>
      </c>
      <c r="I145" s="9">
        <v>1</v>
      </c>
      <c r="J145" s="31">
        <v>72.8</v>
      </c>
      <c r="K145" s="5">
        <f t="shared" si="20"/>
        <v>43.68</v>
      </c>
      <c r="L145" s="5">
        <f>SUM(H145+K145)</f>
        <v>82.36000000000001</v>
      </c>
      <c r="M145" s="4">
        <v>4</v>
      </c>
      <c r="N145" s="16"/>
      <c r="O145" s="16"/>
      <c r="P145" s="16"/>
    </row>
    <row r="146" spans="1:16" ht="24.75" customHeight="1">
      <c r="A146" s="5" t="s">
        <v>320</v>
      </c>
      <c r="B146" s="5" t="s">
        <v>187</v>
      </c>
      <c r="C146" s="5" t="s">
        <v>329</v>
      </c>
      <c r="D146" s="5" t="s">
        <v>21</v>
      </c>
      <c r="E146" s="5" t="s">
        <v>38</v>
      </c>
      <c r="F146" s="5" t="s">
        <v>237</v>
      </c>
      <c r="G146" s="5" t="s">
        <v>330</v>
      </c>
      <c r="H146" s="3">
        <f t="shared" si="19"/>
        <v>36.6</v>
      </c>
      <c r="I146" s="9">
        <v>2</v>
      </c>
      <c r="J146" s="31">
        <v>73.6</v>
      </c>
      <c r="K146" s="5">
        <f t="shared" si="20"/>
        <v>44.16</v>
      </c>
      <c r="L146" s="5">
        <f>SUM(H146+K146)</f>
        <v>80.75999999999999</v>
      </c>
      <c r="M146" s="4">
        <v>5</v>
      </c>
      <c r="N146" s="16"/>
      <c r="O146" s="16"/>
      <c r="P146" s="16"/>
    </row>
    <row r="147" spans="1:16" ht="24.75" customHeight="1">
      <c r="A147" s="5" t="s">
        <v>320</v>
      </c>
      <c r="B147" s="5" t="s">
        <v>187</v>
      </c>
      <c r="C147" s="5" t="s">
        <v>331</v>
      </c>
      <c r="D147" s="5" t="s">
        <v>21</v>
      </c>
      <c r="E147" s="5" t="s">
        <v>330</v>
      </c>
      <c r="F147" s="5" t="s">
        <v>45</v>
      </c>
      <c r="G147" s="5" t="s">
        <v>277</v>
      </c>
      <c r="H147" s="3">
        <f t="shared" si="19"/>
        <v>38.400000000000006</v>
      </c>
      <c r="I147" s="9"/>
      <c r="J147" s="31"/>
      <c r="K147" s="5">
        <f t="shared" si="20"/>
        <v>0</v>
      </c>
      <c r="L147" s="5"/>
      <c r="M147" s="4" t="s">
        <v>181</v>
      </c>
      <c r="N147" s="16"/>
      <c r="O147" s="16"/>
      <c r="P147" s="16"/>
    </row>
    <row r="148" spans="1:16" ht="24.75" customHeight="1">
      <c r="A148" s="16"/>
      <c r="B148" s="16"/>
      <c r="C148" s="16"/>
      <c r="D148" s="16"/>
      <c r="E148" s="16"/>
      <c r="F148" s="16"/>
      <c r="G148" s="16"/>
      <c r="H148" s="16"/>
      <c r="I148" s="31"/>
      <c r="J148" s="31"/>
      <c r="K148" s="4"/>
      <c r="L148" s="4"/>
      <c r="M148" s="4"/>
      <c r="N148" s="16"/>
      <c r="O148" s="16"/>
      <c r="P148" s="16"/>
    </row>
    <row r="149" spans="1:16" ht="30.75" customHeight="1">
      <c r="A149" s="48" t="s">
        <v>332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</row>
    <row r="150" spans="1:16" ht="24.75" customHeight="1">
      <c r="A150" s="4" t="s">
        <v>1</v>
      </c>
      <c r="B150" s="4" t="s">
        <v>2</v>
      </c>
      <c r="C150" s="4" t="s">
        <v>3</v>
      </c>
      <c r="D150" s="4" t="s">
        <v>4</v>
      </c>
      <c r="E150" s="4" t="s">
        <v>75</v>
      </c>
      <c r="F150" s="4" t="s">
        <v>76</v>
      </c>
      <c r="G150" s="4" t="s">
        <v>77</v>
      </c>
      <c r="H150" s="4" t="s">
        <v>8</v>
      </c>
      <c r="I150" s="4" t="s">
        <v>9</v>
      </c>
      <c r="J150" s="4" t="s">
        <v>78</v>
      </c>
      <c r="K150" s="4" t="s">
        <v>79</v>
      </c>
      <c r="L150" s="4" t="s">
        <v>13</v>
      </c>
      <c r="M150" s="4" t="s">
        <v>14</v>
      </c>
      <c r="N150" s="16"/>
      <c r="O150" s="16"/>
      <c r="P150" s="16"/>
    </row>
    <row r="151" spans="1:16" ht="24.75" customHeight="1">
      <c r="A151" s="1" t="s">
        <v>333</v>
      </c>
      <c r="B151" s="5" t="s">
        <v>187</v>
      </c>
      <c r="C151" s="1" t="s">
        <v>334</v>
      </c>
      <c r="D151" s="3" t="s">
        <v>21</v>
      </c>
      <c r="E151" s="32" t="s">
        <v>335</v>
      </c>
      <c r="F151" s="3">
        <v>108.5</v>
      </c>
      <c r="G151" s="31">
        <v>111.1</v>
      </c>
      <c r="H151" s="3">
        <f>SUM(G151*0.4)</f>
        <v>44.44</v>
      </c>
      <c r="I151" s="31">
        <v>2</v>
      </c>
      <c r="J151" s="31">
        <v>85.4</v>
      </c>
      <c r="K151" s="5">
        <v>51.24</v>
      </c>
      <c r="L151" s="31">
        <v>95.68</v>
      </c>
      <c r="M151" s="4">
        <v>1</v>
      </c>
      <c r="N151" s="16"/>
      <c r="O151" s="16"/>
      <c r="P151" s="16"/>
    </row>
    <row r="152" spans="1:16" ht="24.75" customHeight="1">
      <c r="A152" s="1" t="s">
        <v>333</v>
      </c>
      <c r="B152" s="5" t="s">
        <v>187</v>
      </c>
      <c r="C152" s="1" t="s">
        <v>336</v>
      </c>
      <c r="D152" s="3" t="s">
        <v>21</v>
      </c>
      <c r="E152" s="32" t="s">
        <v>337</v>
      </c>
      <c r="F152" s="31">
        <v>101.5</v>
      </c>
      <c r="G152" s="31">
        <v>104.3</v>
      </c>
      <c r="H152" s="3">
        <f>SUM(G152*0.4)</f>
        <v>41.72</v>
      </c>
      <c r="I152" s="31">
        <v>3</v>
      </c>
      <c r="J152" s="31">
        <v>82.8</v>
      </c>
      <c r="K152" s="4">
        <v>49.68</v>
      </c>
      <c r="L152" s="4">
        <v>91.4</v>
      </c>
      <c r="M152" s="4">
        <v>2</v>
      </c>
      <c r="N152" s="16"/>
      <c r="O152" s="16"/>
      <c r="P152" s="16"/>
    </row>
    <row r="153" spans="1:16" ht="24.75" customHeight="1">
      <c r="A153" s="1" t="s">
        <v>333</v>
      </c>
      <c r="B153" s="5" t="s">
        <v>187</v>
      </c>
      <c r="C153" s="1" t="s">
        <v>338</v>
      </c>
      <c r="D153" s="3" t="s">
        <v>21</v>
      </c>
      <c r="E153" s="32" t="s">
        <v>339</v>
      </c>
      <c r="F153" s="3">
        <v>106.5</v>
      </c>
      <c r="G153" s="31">
        <v>106.9</v>
      </c>
      <c r="H153" s="3">
        <f>SUM(G153*0.4)</f>
        <v>42.760000000000005</v>
      </c>
      <c r="I153" s="31"/>
      <c r="J153" s="16"/>
      <c r="K153" s="5"/>
      <c r="L153" s="31"/>
      <c r="M153" s="31" t="s">
        <v>181</v>
      </c>
      <c r="N153" s="16"/>
      <c r="O153" s="16"/>
      <c r="P153" s="16"/>
    </row>
    <row r="154" ht="22.5" customHeight="1"/>
    <row r="155" spans="1:13" ht="22.5">
      <c r="A155" s="44" t="s">
        <v>340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6"/>
    </row>
    <row r="156" spans="1:16" ht="14.25">
      <c r="A156" s="53" t="s">
        <v>1</v>
      </c>
      <c r="B156" s="53" t="s">
        <v>2</v>
      </c>
      <c r="C156" s="53" t="s">
        <v>3</v>
      </c>
      <c r="D156" s="53" t="s">
        <v>4</v>
      </c>
      <c r="E156" s="53" t="s">
        <v>75</v>
      </c>
      <c r="F156" s="53" t="s">
        <v>76</v>
      </c>
      <c r="G156" s="53" t="s">
        <v>77</v>
      </c>
      <c r="H156" s="53" t="s">
        <v>8</v>
      </c>
      <c r="I156" s="53" t="s">
        <v>9</v>
      </c>
      <c r="J156" s="35" t="s">
        <v>206</v>
      </c>
      <c r="K156" s="36"/>
      <c r="L156" s="36"/>
      <c r="M156" s="37"/>
      <c r="N156" s="13"/>
      <c r="O156" s="53" t="s">
        <v>13</v>
      </c>
      <c r="P156" s="53" t="s">
        <v>14</v>
      </c>
    </row>
    <row r="157" spans="1:16" ht="24">
      <c r="A157" s="54"/>
      <c r="B157" s="54"/>
      <c r="C157" s="54"/>
      <c r="D157" s="54"/>
      <c r="E157" s="54"/>
      <c r="F157" s="54"/>
      <c r="G157" s="54"/>
      <c r="H157" s="54"/>
      <c r="I157" s="54"/>
      <c r="J157" s="4" t="s">
        <v>207</v>
      </c>
      <c r="K157" s="4" t="s">
        <v>208</v>
      </c>
      <c r="L157" s="4" t="s">
        <v>209</v>
      </c>
      <c r="M157" s="4" t="s">
        <v>210</v>
      </c>
      <c r="N157" s="4" t="s">
        <v>79</v>
      </c>
      <c r="O157" s="54"/>
      <c r="P157" s="54"/>
    </row>
    <row r="158" spans="1:16" ht="24.75">
      <c r="A158" s="5" t="s">
        <v>341</v>
      </c>
      <c r="B158" s="5" t="s">
        <v>81</v>
      </c>
      <c r="C158" s="5" t="s">
        <v>342</v>
      </c>
      <c r="D158" s="5" t="s">
        <v>21</v>
      </c>
      <c r="E158" s="6" t="s">
        <v>343</v>
      </c>
      <c r="F158" s="6" t="s">
        <v>49</v>
      </c>
      <c r="G158" s="6">
        <v>104.5</v>
      </c>
      <c r="H158" s="10">
        <f>SUM(G158*0.4)</f>
        <v>41.800000000000004</v>
      </c>
      <c r="I158" s="9">
        <v>1</v>
      </c>
      <c r="J158" s="5">
        <v>78.8</v>
      </c>
      <c r="K158" s="24">
        <f>SUM(J158*0.5)</f>
        <v>39.4</v>
      </c>
      <c r="L158" s="9">
        <v>74.8</v>
      </c>
      <c r="M158" s="5">
        <f>SUM(L158*0.5)</f>
        <v>37.4</v>
      </c>
      <c r="N158" s="24">
        <f>SUM((K158+M158)*0.6)</f>
        <v>46.08</v>
      </c>
      <c r="O158" s="24">
        <f>SUM(H158+N158)</f>
        <v>87.88</v>
      </c>
      <c r="P158" s="25">
        <v>1</v>
      </c>
    </row>
    <row r="159" spans="1:16" ht="24.75">
      <c r="A159" s="5" t="s">
        <v>341</v>
      </c>
      <c r="B159" s="5" t="s">
        <v>81</v>
      </c>
      <c r="C159" s="5" t="s">
        <v>344</v>
      </c>
      <c r="D159" s="5" t="s">
        <v>21</v>
      </c>
      <c r="E159" s="6" t="s">
        <v>173</v>
      </c>
      <c r="F159" s="6" t="s">
        <v>214</v>
      </c>
      <c r="G159" s="6" t="s">
        <v>345</v>
      </c>
      <c r="H159" s="10">
        <f>SUM(G159*0.4)</f>
        <v>28.64</v>
      </c>
      <c r="I159" s="9"/>
      <c r="J159" s="9"/>
      <c r="K159" s="24"/>
      <c r="L159" s="16"/>
      <c r="M159" s="5"/>
      <c r="N159" s="24"/>
      <c r="O159" s="24"/>
      <c r="P159" s="9" t="s">
        <v>181</v>
      </c>
    </row>
  </sheetData>
  <sheetProtection/>
  <mergeCells count="67">
    <mergeCell ref="P69:P70"/>
    <mergeCell ref="P107:P108"/>
    <mergeCell ref="P156:P157"/>
    <mergeCell ref="I156:I157"/>
    <mergeCell ref="J3:J4"/>
    <mergeCell ref="N3:N4"/>
    <mergeCell ref="O3:O4"/>
    <mergeCell ref="O69:O70"/>
    <mergeCell ref="O107:O108"/>
    <mergeCell ref="O156:O157"/>
    <mergeCell ref="G156:G157"/>
    <mergeCell ref="H3:H4"/>
    <mergeCell ref="H69:H70"/>
    <mergeCell ref="H107:H108"/>
    <mergeCell ref="H156:H157"/>
    <mergeCell ref="E156:E157"/>
    <mergeCell ref="F3:F4"/>
    <mergeCell ref="F69:F70"/>
    <mergeCell ref="F107:F108"/>
    <mergeCell ref="F156:F157"/>
    <mergeCell ref="C156:C157"/>
    <mergeCell ref="D3:D4"/>
    <mergeCell ref="D69:D70"/>
    <mergeCell ref="D107:D108"/>
    <mergeCell ref="D156:D157"/>
    <mergeCell ref="J156:M156"/>
    <mergeCell ref="A3:A4"/>
    <mergeCell ref="A69:A70"/>
    <mergeCell ref="A107:A108"/>
    <mergeCell ref="A156:A157"/>
    <mergeCell ref="B3:B4"/>
    <mergeCell ref="B69:B70"/>
    <mergeCell ref="B107:B108"/>
    <mergeCell ref="B156:B157"/>
    <mergeCell ref="C3:C4"/>
    <mergeCell ref="A134:P134"/>
    <mergeCell ref="A140:P140"/>
    <mergeCell ref="A149:P149"/>
    <mergeCell ref="A155:M155"/>
    <mergeCell ref="J107:M107"/>
    <mergeCell ref="A116:P116"/>
    <mergeCell ref="A122:M122"/>
    <mergeCell ref="A128:M128"/>
    <mergeCell ref="C107:C108"/>
    <mergeCell ref="E107:E108"/>
    <mergeCell ref="G107:G108"/>
    <mergeCell ref="I107:I108"/>
    <mergeCell ref="A75:P75"/>
    <mergeCell ref="A82:M82"/>
    <mergeCell ref="A88:M88"/>
    <mergeCell ref="A106:P106"/>
    <mergeCell ref="A40:M40"/>
    <mergeCell ref="A59:M59"/>
    <mergeCell ref="A68:M68"/>
    <mergeCell ref="J69:M69"/>
    <mergeCell ref="C69:C70"/>
    <mergeCell ref="E69:E70"/>
    <mergeCell ref="G69:G70"/>
    <mergeCell ref="I69:I70"/>
    <mergeCell ref="A1:P1"/>
    <mergeCell ref="A2:P2"/>
    <mergeCell ref="K3:M3"/>
    <mergeCell ref="A20:P20"/>
    <mergeCell ref="E3:E4"/>
    <mergeCell ref="G3:G4"/>
    <mergeCell ref="I3:I4"/>
    <mergeCell ref="P3:P4"/>
  </mergeCells>
  <printOptions/>
  <pageMargins left="0.55" right="0.55" top="0.59" bottom="0.59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wll</cp:lastModifiedBy>
  <cp:lastPrinted>2018-06-19T09:32:41Z</cp:lastPrinted>
  <dcterms:created xsi:type="dcterms:W3CDTF">2017-05-16T07:22:44Z</dcterms:created>
  <dcterms:modified xsi:type="dcterms:W3CDTF">2018-06-20T10:13:02Z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