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0365" yWindow="75" windowWidth="11565" windowHeight="9915" tabRatio="792" firstSheet="3" activeTab="7"/>
  </bookViews>
  <sheets>
    <sheet name="目录" sheetId="164" r:id="rId1"/>
    <sheet name="附表1-1" sheetId="19" r:id="rId2"/>
    <sheet name="附表1-2" sheetId="21" r:id="rId3"/>
    <sheet name="附表1-4" sheetId="22" r:id="rId4"/>
    <sheet name="附表1-5" sheetId="23" r:id="rId5"/>
    <sheet name="附表1-6" sheetId="24" r:id="rId6"/>
    <sheet name="附表1-7" sheetId="42" r:id="rId7"/>
    <sheet name="附表1-8" sheetId="25" r:id="rId8"/>
    <sheet name="附表1-11" sheetId="166" r:id="rId9"/>
    <sheet name="附表1-12" sheetId="29" r:id="rId10"/>
    <sheet name="附表1-13" sheetId="28" r:id="rId11"/>
    <sheet name="附表1-16" sheetId="32" r:id="rId12"/>
    <sheet name="附表1-17" sheetId="33" r:id="rId13"/>
    <sheet name="附表1-20" sheetId="36" r:id="rId14"/>
    <sheet name="附表1-21" sheetId="37" r:id="rId15"/>
    <sheet name="附表5-1" sheetId="158" r:id="rId16"/>
    <sheet name="附表5-3" sheetId="160" r:id="rId17"/>
  </sheets>
  <externalReferences>
    <externalReference r:id="rId18"/>
    <externalReference r:id="rId19"/>
  </externalReferences>
  <definedNames>
    <definedName name="_xlnm._FilterDatabase" localSheetId="5" hidden="1">'附表1-6'!$A$4:$G$80</definedName>
    <definedName name="_Order1" hidden="1">255</definedName>
    <definedName name="_Order2" hidden="1">255</definedName>
    <definedName name="_xlnm.Database" localSheetId="8">#REF!</definedName>
    <definedName name="_xlnm.Database">#REF!</definedName>
    <definedName name="database2" localSheetId="8">#REF!</definedName>
    <definedName name="database2">#REF!</definedName>
    <definedName name="database3" localSheetId="8">#REF!</definedName>
    <definedName name="database3">#REF!</definedName>
    <definedName name="gxxe2003">[1]P1012001!$A$6:$E$117</definedName>
    <definedName name="hhhh" localSheetId="8">#REF!</definedName>
    <definedName name="hhhh">#REF!</definedName>
    <definedName name="kkkk" localSheetId="8">#REF!</definedName>
    <definedName name="kkkk">#REF!</definedName>
    <definedName name="_xlnm.Print_Area" localSheetId="0">目录!$A$1:$B$19</definedName>
    <definedName name="_xlnm.Print_Titles" localSheetId="1">'附表1-1'!$1:$4</definedName>
    <definedName name="_xlnm.Print_Titles" localSheetId="8">'附表1-11'!$1:$4</definedName>
    <definedName name="_xlnm.Print_Titles" localSheetId="9">'附表1-12'!$1:$4</definedName>
    <definedName name="_xlnm.Print_Titles" localSheetId="10">'附表1-13'!$1:$4</definedName>
    <definedName name="_xlnm.Print_Titles" localSheetId="11">'附表1-16'!$1:$4</definedName>
    <definedName name="_xlnm.Print_Titles" localSheetId="12">'附表1-17'!$1:$4</definedName>
    <definedName name="_xlnm.Print_Titles" localSheetId="2">'附表1-2'!$1:$4</definedName>
    <definedName name="_xlnm.Print_Titles" localSheetId="13">'附表1-20'!$1:$4</definedName>
    <definedName name="_xlnm.Print_Titles" localSheetId="14">'附表1-21'!$1:$4</definedName>
    <definedName name="_xlnm.Print_Titles" localSheetId="3">'附表1-4'!$1:$4</definedName>
    <definedName name="_xlnm.Print_Titles" localSheetId="4">'附表1-5'!$1:$4</definedName>
    <definedName name="_xlnm.Print_Titles" localSheetId="5">'附表1-6'!$1:$4</definedName>
    <definedName name="_xlnm.Print_Titles" localSheetId="6">'附表1-7'!$1:$4</definedName>
    <definedName name="_xlnm.Print_Titles" localSheetId="7">'附表1-8'!$1:$4</definedName>
    <definedName name="_xlnm.Print_Titles">#N/A</definedName>
    <definedName name="UU" localSheetId="8">#REF!</definedName>
    <definedName name="UU">#REF!</definedName>
    <definedName name="YY" localSheetId="8">#REF!</definedName>
    <definedName name="YY">#REF!</definedName>
    <definedName name="地区名称" localSheetId="8">#REF!</definedName>
    <definedName name="地区名称">#REF!</definedName>
    <definedName name="福州" localSheetId="8">#REF!</definedName>
    <definedName name="福州">#REF!</definedName>
    <definedName name="汇率" localSheetId="8">#REF!</definedName>
    <definedName name="汇率">#REF!</definedName>
    <definedName name="全额差额比例" localSheetId="8">'[2]C01-1'!#REF!</definedName>
    <definedName name="全额差额比例">'[2]C01-1'!#REF!</definedName>
    <definedName name="生产列1" localSheetId="8">#REF!</definedName>
    <definedName name="生产列1">#REF!</definedName>
    <definedName name="生产列11" localSheetId="8">#REF!</definedName>
    <definedName name="生产列11">#REF!</definedName>
    <definedName name="生产列15" localSheetId="8">#REF!</definedName>
    <definedName name="生产列15">#REF!</definedName>
    <definedName name="生产列16" localSheetId="8">#REF!</definedName>
    <definedName name="生产列16">#REF!</definedName>
    <definedName name="生产列17" localSheetId="8">#REF!</definedName>
    <definedName name="生产列17">#REF!</definedName>
    <definedName name="生产列19" localSheetId="8">#REF!</definedName>
    <definedName name="生产列19">#REF!</definedName>
    <definedName name="生产列2" localSheetId="8">#REF!</definedName>
    <definedName name="生产列2">#REF!</definedName>
    <definedName name="生产列20" localSheetId="8">#REF!</definedName>
    <definedName name="生产列20">#REF!</definedName>
    <definedName name="生产列3" localSheetId="8">#REF!</definedName>
    <definedName name="生产列3">#REF!</definedName>
    <definedName name="生产列4" localSheetId="8">#REF!</definedName>
    <definedName name="生产列4">#REF!</definedName>
    <definedName name="生产列5" localSheetId="8">#REF!</definedName>
    <definedName name="生产列5">#REF!</definedName>
    <definedName name="生产列6" localSheetId="8">#REF!</definedName>
    <definedName name="生产列6">#REF!</definedName>
    <definedName name="生产列7" localSheetId="8">#REF!</definedName>
    <definedName name="生产列7">#REF!</definedName>
    <definedName name="生产列8" localSheetId="8">#REF!</definedName>
    <definedName name="生产列8">#REF!</definedName>
    <definedName name="生产列9" localSheetId="8">#REF!</definedName>
    <definedName name="生产列9">#REF!</definedName>
    <definedName name="生产期" localSheetId="8">#REF!</definedName>
    <definedName name="生产期">#REF!</definedName>
    <definedName name="生产期1" localSheetId="8">#REF!</definedName>
    <definedName name="生产期1">#REF!</definedName>
    <definedName name="生产期11" localSheetId="8">#REF!</definedName>
    <definedName name="生产期11">#REF!</definedName>
    <definedName name="生产期15" localSheetId="8">#REF!</definedName>
    <definedName name="生产期15">#REF!</definedName>
    <definedName name="生产期16" localSheetId="8">#REF!</definedName>
    <definedName name="生产期16">#REF!</definedName>
    <definedName name="生产期17" localSheetId="8">#REF!</definedName>
    <definedName name="生产期17">#REF!</definedName>
    <definedName name="生产期19" localSheetId="8">#REF!</definedName>
    <definedName name="生产期19">#REF!</definedName>
    <definedName name="生产期2" localSheetId="8">#REF!</definedName>
    <definedName name="生产期2">#REF!</definedName>
    <definedName name="生产期20" localSheetId="8">#REF!</definedName>
    <definedName name="生产期20">#REF!</definedName>
    <definedName name="生产期3" localSheetId="8">#REF!</definedName>
    <definedName name="生产期3">#REF!</definedName>
    <definedName name="生产期4" localSheetId="8">#REF!</definedName>
    <definedName name="生产期4">#REF!</definedName>
    <definedName name="生产期5" localSheetId="8">#REF!</definedName>
    <definedName name="生产期5">#REF!</definedName>
    <definedName name="生产期6" localSheetId="8">#REF!</definedName>
    <definedName name="生产期6">#REF!</definedName>
    <definedName name="生产期7" localSheetId="8">#REF!</definedName>
    <definedName name="生产期7">#REF!</definedName>
    <definedName name="生产期8" localSheetId="8">#REF!</definedName>
    <definedName name="生产期8">#REF!</definedName>
    <definedName name="生产期9" localSheetId="8">#REF!</definedName>
    <definedName name="生产期9">#REF!</definedName>
    <definedName name="体制上解" localSheetId="8">#REF!</definedName>
    <definedName name="体制上解">#REF!</definedName>
  </definedNames>
  <calcPr calcId="124519" fullPrecision="0"/>
</workbook>
</file>

<file path=xl/calcChain.xml><?xml version="1.0" encoding="utf-8"?>
<calcChain xmlns="http://schemas.openxmlformats.org/spreadsheetml/2006/main">
  <c r="D10" i="25"/>
  <c r="D9"/>
  <c r="D8"/>
  <c r="D7"/>
  <c r="D6"/>
  <c r="D5"/>
  <c r="D9" i="42"/>
  <c r="C9"/>
  <c r="D12" i="29"/>
  <c r="D13"/>
  <c r="D14"/>
  <c r="D15"/>
  <c r="D16"/>
  <c r="D17"/>
  <c r="D18"/>
  <c r="D19"/>
  <c r="D20"/>
  <c r="D21"/>
  <c r="D22"/>
  <c r="D23"/>
  <c r="D24"/>
  <c r="D25"/>
  <c r="D26"/>
  <c r="D27"/>
  <c r="D28"/>
  <c r="D29"/>
  <c r="D30"/>
  <c r="D31"/>
  <c r="D32"/>
  <c r="D33"/>
  <c r="D34"/>
  <c r="D35"/>
  <c r="D36"/>
  <c r="D37"/>
  <c r="D38"/>
  <c r="D39"/>
  <c r="D40"/>
  <c r="D41"/>
  <c r="D42"/>
  <c r="D11"/>
  <c r="B11"/>
  <c r="D6" i="166"/>
  <c r="D7"/>
  <c r="D8"/>
  <c r="D9"/>
  <c r="D10"/>
  <c r="D11"/>
  <c r="D12"/>
  <c r="D13"/>
  <c r="D14"/>
  <c r="D15"/>
  <c r="D16"/>
  <c r="D17"/>
  <c r="D18"/>
  <c r="D19"/>
  <c r="D20"/>
  <c r="D21"/>
  <c r="D22"/>
  <c r="D23"/>
  <c r="D24"/>
  <c r="D25"/>
  <c r="D26"/>
  <c r="D27"/>
  <c r="D28"/>
  <c r="D5"/>
  <c r="B22"/>
  <c r="B28"/>
  <c r="B20"/>
  <c r="B5"/>
  <c r="B6"/>
  <c r="D11" i="37"/>
  <c r="D12"/>
  <c r="D13"/>
  <c r="D14"/>
  <c r="D15"/>
  <c r="D16"/>
  <c r="D17"/>
  <c r="D18"/>
  <c r="D10"/>
  <c r="D12" i="36"/>
  <c r="D13"/>
  <c r="D14"/>
  <c r="D15"/>
  <c r="D16"/>
  <c r="D17"/>
  <c r="D18"/>
  <c r="D19"/>
  <c r="D20"/>
  <c r="D21"/>
  <c r="D11"/>
  <c r="C5" i="166"/>
  <c r="C20" s="1"/>
  <c r="C6"/>
  <c r="E1326" i="22" l="1"/>
  <c r="E1413"/>
  <c r="E1412"/>
  <c r="E1411"/>
  <c r="E1410"/>
  <c r="E1409"/>
  <c r="E1408"/>
  <c r="E1407"/>
  <c r="E1406"/>
  <c r="E1405"/>
  <c r="E1404"/>
  <c r="E1403"/>
  <c r="E1402"/>
  <c r="E1401"/>
  <c r="E1400"/>
  <c r="E1399"/>
  <c r="E1398"/>
  <c r="E1397"/>
  <c r="E1396"/>
  <c r="E1395"/>
  <c r="E1394"/>
  <c r="E1393"/>
  <c r="C1392"/>
  <c r="E1392" s="1"/>
  <c r="E1391"/>
  <c r="E1390"/>
  <c r="E1389"/>
  <c r="E1388"/>
  <c r="E1387"/>
  <c r="C1387"/>
  <c r="E1386"/>
  <c r="E1385"/>
  <c r="E1384"/>
  <c r="C1384"/>
  <c r="E1383"/>
  <c r="E1382"/>
  <c r="E1381"/>
  <c r="E1380"/>
  <c r="C1379"/>
  <c r="E1379" s="1"/>
  <c r="E1378"/>
  <c r="E1377"/>
  <c r="E1375"/>
  <c r="C1374"/>
  <c r="E1374" s="1"/>
  <c r="E1373"/>
  <c r="E1371"/>
  <c r="E1370"/>
  <c r="E1369"/>
  <c r="E1368"/>
  <c r="E1367"/>
  <c r="E1366"/>
  <c r="E1365"/>
  <c r="C1364"/>
  <c r="E1364" s="1"/>
  <c r="E1363"/>
  <c r="E1362"/>
  <c r="E1361"/>
  <c r="C1360"/>
  <c r="E1360" s="1"/>
  <c r="E1359"/>
  <c r="E1358"/>
  <c r="E1357"/>
  <c r="E1356"/>
  <c r="E1355"/>
  <c r="E1354"/>
  <c r="E1353"/>
  <c r="E1352"/>
  <c r="E1351"/>
  <c r="E1350"/>
  <c r="E1349"/>
  <c r="E1348"/>
  <c r="E1347"/>
  <c r="C1347"/>
  <c r="E1346"/>
  <c r="E1345"/>
  <c r="E1344"/>
  <c r="E1343"/>
  <c r="E1342"/>
  <c r="E1341"/>
  <c r="E1340"/>
  <c r="C1339"/>
  <c r="E1339" s="1"/>
  <c r="E1338"/>
  <c r="E1337"/>
  <c r="E1336"/>
  <c r="E1335"/>
  <c r="E1334"/>
  <c r="E1333"/>
  <c r="C1333"/>
  <c r="E1332"/>
  <c r="E1331"/>
  <c r="E1330"/>
  <c r="E1329"/>
  <c r="E1328"/>
  <c r="E1327"/>
  <c r="C1327"/>
  <c r="E1325"/>
  <c r="E1324"/>
  <c r="E1323"/>
  <c r="E1322"/>
  <c r="E1321"/>
  <c r="E1320"/>
  <c r="E1319"/>
  <c r="E1318"/>
  <c r="E1317"/>
  <c r="E1316"/>
  <c r="E1315"/>
  <c r="C1315"/>
  <c r="C1314"/>
  <c r="E1314" s="1"/>
  <c r="E1313"/>
  <c r="E1312"/>
  <c r="E1311"/>
  <c r="E1310"/>
  <c r="E1309"/>
  <c r="E1308"/>
  <c r="E1307"/>
  <c r="E1306"/>
  <c r="E1305"/>
  <c r="E1304"/>
  <c r="E1303"/>
  <c r="E1302"/>
  <c r="C1302"/>
  <c r="E1301"/>
  <c r="E1300"/>
  <c r="E1299"/>
  <c r="E1298"/>
  <c r="E1297"/>
  <c r="C1296"/>
  <c r="E1296" s="1"/>
  <c r="E1295"/>
  <c r="E1294"/>
  <c r="E1293"/>
  <c r="E1292"/>
  <c r="E1291"/>
  <c r="C1291"/>
  <c r="E1290"/>
  <c r="E1289"/>
  <c r="E1288"/>
  <c r="E1287"/>
  <c r="E1286"/>
  <c r="E1285"/>
  <c r="E1284"/>
  <c r="E1283"/>
  <c r="E1282"/>
  <c r="E1281"/>
  <c r="E1280"/>
  <c r="E1279"/>
  <c r="E1278"/>
  <c r="E1277"/>
  <c r="C1277"/>
  <c r="E1276"/>
  <c r="E1275"/>
  <c r="E1274"/>
  <c r="E1273"/>
  <c r="E1272"/>
  <c r="E1271"/>
  <c r="E1270"/>
  <c r="E1269"/>
  <c r="E1268"/>
  <c r="E1267"/>
  <c r="E1266"/>
  <c r="E1265"/>
  <c r="E1264"/>
  <c r="E1263"/>
  <c r="E1262"/>
  <c r="C1262"/>
  <c r="C1261" s="1"/>
  <c r="E1261" s="1"/>
  <c r="E1260"/>
  <c r="E1259"/>
  <c r="E1258"/>
  <c r="C1257"/>
  <c r="E1257" s="1"/>
  <c r="E1256"/>
  <c r="E1255"/>
  <c r="E1254"/>
  <c r="E1253"/>
  <c r="C1253"/>
  <c r="E1252"/>
  <c r="E1251"/>
  <c r="E1250"/>
  <c r="E1249"/>
  <c r="E1248"/>
  <c r="E1247"/>
  <c r="E1246"/>
  <c r="E1245"/>
  <c r="C1244"/>
  <c r="E1244" s="1"/>
  <c r="E1242"/>
  <c r="C1241"/>
  <c r="E1241" s="1"/>
  <c r="E1240"/>
  <c r="E1239"/>
  <c r="E1238"/>
  <c r="E1237"/>
  <c r="E1236"/>
  <c r="E1235"/>
  <c r="E1234"/>
  <c r="E1233"/>
  <c r="E1232"/>
  <c r="E1231"/>
  <c r="E1230"/>
  <c r="E1229"/>
  <c r="E1228"/>
  <c r="E1227"/>
  <c r="C1226"/>
  <c r="E1226" s="1"/>
  <c r="E1225"/>
  <c r="E1224"/>
  <c r="E1223"/>
  <c r="E1222"/>
  <c r="E1221"/>
  <c r="E1220"/>
  <c r="E1219"/>
  <c r="E1218"/>
  <c r="E1217"/>
  <c r="C1217"/>
  <c r="E1216"/>
  <c r="E1215"/>
  <c r="E1214"/>
  <c r="E1213"/>
  <c r="E1212"/>
  <c r="E1211"/>
  <c r="E1210"/>
  <c r="E1209"/>
  <c r="E1208"/>
  <c r="E1207"/>
  <c r="E1206"/>
  <c r="E1205"/>
  <c r="E1204"/>
  <c r="E1203"/>
  <c r="E1202"/>
  <c r="E1201"/>
  <c r="E1200"/>
  <c r="E1199"/>
  <c r="E1198"/>
  <c r="C1198"/>
  <c r="E1197"/>
  <c r="E1196"/>
  <c r="E1195"/>
  <c r="E1194"/>
  <c r="E1193"/>
  <c r="E1192"/>
  <c r="E1191"/>
  <c r="E1190"/>
  <c r="E1189"/>
  <c r="E1188"/>
  <c r="E1187"/>
  <c r="E1186"/>
  <c r="E1185"/>
  <c r="E1184"/>
  <c r="E1183"/>
  <c r="E1182"/>
  <c r="E1181"/>
  <c r="E1180"/>
  <c r="E1179"/>
  <c r="C1179"/>
  <c r="C1178"/>
  <c r="E1178" s="1"/>
  <c r="E1177"/>
  <c r="E1176"/>
  <c r="E1175"/>
  <c r="E1174"/>
  <c r="E1173"/>
  <c r="E1172"/>
  <c r="E1171"/>
  <c r="E1170"/>
  <c r="E1169"/>
  <c r="E1168"/>
  <c r="C1168"/>
  <c r="E1167"/>
  <c r="E1166"/>
  <c r="C1166"/>
  <c r="E1165"/>
  <c r="E1164"/>
  <c r="E1163"/>
  <c r="C1163"/>
  <c r="E1162"/>
  <c r="E1161"/>
  <c r="E1160"/>
  <c r="E1159"/>
  <c r="E1158"/>
  <c r="E1157"/>
  <c r="C1157"/>
  <c r="E1156"/>
  <c r="E1155"/>
  <c r="E1154"/>
  <c r="E1153"/>
  <c r="E1152"/>
  <c r="E1151"/>
  <c r="E1150"/>
  <c r="E1149"/>
  <c r="E1148"/>
  <c r="C1147"/>
  <c r="E1147" s="1"/>
  <c r="E1146"/>
  <c r="E1145"/>
  <c r="E1144"/>
  <c r="E1143"/>
  <c r="E1142"/>
  <c r="E1141"/>
  <c r="C1140"/>
  <c r="E1140" s="1"/>
  <c r="E1138"/>
  <c r="E1137"/>
  <c r="E1136"/>
  <c r="C1136"/>
  <c r="E1135"/>
  <c r="E1134"/>
  <c r="E1133"/>
  <c r="E1132"/>
  <c r="E1131"/>
  <c r="E1130"/>
  <c r="C1130"/>
  <c r="E1129"/>
  <c r="E1128"/>
  <c r="E1127"/>
  <c r="E1126"/>
  <c r="E1125"/>
  <c r="E1124"/>
  <c r="E1123"/>
  <c r="E1122"/>
  <c r="E1121"/>
  <c r="C1120"/>
  <c r="E1120" s="1"/>
  <c r="E1118"/>
  <c r="E1117"/>
  <c r="E1116"/>
  <c r="E1115"/>
  <c r="E1114"/>
  <c r="E1113"/>
  <c r="C1113"/>
  <c r="E1112"/>
  <c r="E1111"/>
  <c r="E1110"/>
  <c r="E1109"/>
  <c r="E1108"/>
  <c r="E1107"/>
  <c r="E1106"/>
  <c r="C1106"/>
  <c r="E1105"/>
  <c r="E1104"/>
  <c r="E1103"/>
  <c r="E1102"/>
  <c r="E1101"/>
  <c r="E1100"/>
  <c r="E1099"/>
  <c r="C1099"/>
  <c r="E1098"/>
  <c r="E1097"/>
  <c r="E1096"/>
  <c r="E1095"/>
  <c r="E1094"/>
  <c r="E1093"/>
  <c r="E1092"/>
  <c r="E1091"/>
  <c r="E1090"/>
  <c r="E1089"/>
  <c r="E1088"/>
  <c r="E1087"/>
  <c r="E1086"/>
  <c r="C1085"/>
  <c r="E1085" s="1"/>
  <c r="E1084"/>
  <c r="E1083"/>
  <c r="E1082"/>
  <c r="E1081"/>
  <c r="E1080"/>
  <c r="C1080"/>
  <c r="E1079"/>
  <c r="E1078"/>
  <c r="E1077"/>
  <c r="E1076"/>
  <c r="E1075"/>
  <c r="E1074"/>
  <c r="E1073"/>
  <c r="E1072"/>
  <c r="E1071"/>
  <c r="E1070"/>
  <c r="E1069"/>
  <c r="E1068"/>
  <c r="E1067"/>
  <c r="E1066"/>
  <c r="E1065"/>
  <c r="E1064"/>
  <c r="C1064"/>
  <c r="E1063"/>
  <c r="E1062"/>
  <c r="E1061"/>
  <c r="E1060"/>
  <c r="E1059"/>
  <c r="E1058"/>
  <c r="E1057"/>
  <c r="E1056"/>
  <c r="E1055"/>
  <c r="E1054"/>
  <c r="C1054"/>
  <c r="C1053"/>
  <c r="E1053" s="1"/>
  <c r="E1052"/>
  <c r="E1051"/>
  <c r="C1050"/>
  <c r="E1050" s="1"/>
  <c r="E1049"/>
  <c r="E1048"/>
  <c r="E1047"/>
  <c r="E1046"/>
  <c r="E1045"/>
  <c r="C1045"/>
  <c r="E1044"/>
  <c r="E1043"/>
  <c r="E1042"/>
  <c r="E1041"/>
  <c r="E1040"/>
  <c r="E1039"/>
  <c r="E1038"/>
  <c r="C1038"/>
  <c r="E1037"/>
  <c r="E1036"/>
  <c r="E1035"/>
  <c r="E1034"/>
  <c r="C1033"/>
  <c r="E1033" s="1"/>
  <c r="E1032"/>
  <c r="E1031"/>
  <c r="E1030"/>
  <c r="E1029"/>
  <c r="E1028"/>
  <c r="E1027"/>
  <c r="E1026"/>
  <c r="E1025"/>
  <c r="E1024"/>
  <c r="C1023"/>
  <c r="E1023" s="1"/>
  <c r="E1022"/>
  <c r="E1021"/>
  <c r="E1020"/>
  <c r="E1019"/>
  <c r="E1018"/>
  <c r="E1017"/>
  <c r="E1016"/>
  <c r="E1015"/>
  <c r="E1014"/>
  <c r="E1013"/>
  <c r="C1013"/>
  <c r="E1012"/>
  <c r="E1011"/>
  <c r="E1010"/>
  <c r="E1009"/>
  <c r="E1008"/>
  <c r="E1007"/>
  <c r="E1006"/>
  <c r="E1005"/>
  <c r="E1004"/>
  <c r="E1003"/>
  <c r="E1002"/>
  <c r="E1001"/>
  <c r="E1000"/>
  <c r="E999"/>
  <c r="E998"/>
  <c r="E997"/>
  <c r="E996"/>
  <c r="E995"/>
  <c r="E994"/>
  <c r="E993"/>
  <c r="E992"/>
  <c r="E991"/>
  <c r="E990"/>
  <c r="C990"/>
  <c r="C989"/>
  <c r="E989" s="1"/>
  <c r="E988"/>
  <c r="E987"/>
  <c r="C986"/>
  <c r="E986" s="1"/>
  <c r="E985"/>
  <c r="E984"/>
  <c r="C983"/>
  <c r="E983" s="1"/>
  <c r="E982"/>
  <c r="E981"/>
  <c r="E980"/>
  <c r="E979"/>
  <c r="E978"/>
  <c r="E977"/>
  <c r="C976"/>
  <c r="E976" s="1"/>
  <c r="E975"/>
  <c r="E974"/>
  <c r="E973"/>
  <c r="E972"/>
  <c r="E971"/>
  <c r="E970"/>
  <c r="C969"/>
  <c r="E969" s="1"/>
  <c r="E968"/>
  <c r="E967"/>
  <c r="E966"/>
  <c r="E965"/>
  <c r="E964"/>
  <c r="E963"/>
  <c r="C963"/>
  <c r="E962"/>
  <c r="E961"/>
  <c r="E960"/>
  <c r="E959"/>
  <c r="E958"/>
  <c r="E957"/>
  <c r="E956"/>
  <c r="E955"/>
  <c r="E954"/>
  <c r="E953"/>
  <c r="E952"/>
  <c r="C952"/>
  <c r="E951"/>
  <c r="E950"/>
  <c r="E949"/>
  <c r="E948"/>
  <c r="E947"/>
  <c r="E946"/>
  <c r="E945"/>
  <c r="E944"/>
  <c r="E943"/>
  <c r="E942"/>
  <c r="E941"/>
  <c r="C941"/>
  <c r="E940"/>
  <c r="E939"/>
  <c r="E938"/>
  <c r="E937"/>
  <c r="E936"/>
  <c r="E935"/>
  <c r="E934"/>
  <c r="E933"/>
  <c r="E932"/>
  <c r="E931"/>
  <c r="E930"/>
  <c r="E929"/>
  <c r="E928"/>
  <c r="E927"/>
  <c r="E926"/>
  <c r="E925"/>
  <c r="E924"/>
  <c r="E923"/>
  <c r="E922"/>
  <c r="E921"/>
  <c r="E920"/>
  <c r="E919"/>
  <c r="E918"/>
  <c r="E917"/>
  <c r="E916"/>
  <c r="E915"/>
  <c r="C915"/>
  <c r="E914"/>
  <c r="E913"/>
  <c r="E912"/>
  <c r="E911"/>
  <c r="E910"/>
  <c r="E909"/>
  <c r="E908"/>
  <c r="E907"/>
  <c r="E906"/>
  <c r="E905"/>
  <c r="E904"/>
  <c r="E903"/>
  <c r="E902"/>
  <c r="E901"/>
  <c r="E900"/>
  <c r="E899"/>
  <c r="E898"/>
  <c r="E897"/>
  <c r="E896"/>
  <c r="E895"/>
  <c r="E894"/>
  <c r="E893"/>
  <c r="E892"/>
  <c r="E891"/>
  <c r="C890"/>
  <c r="E890" s="1"/>
  <c r="E889"/>
  <c r="E888"/>
  <c r="E887"/>
  <c r="E886"/>
  <c r="E885"/>
  <c r="E884"/>
  <c r="E883"/>
  <c r="E882"/>
  <c r="E881"/>
  <c r="E880"/>
  <c r="E879"/>
  <c r="E878"/>
  <c r="E877"/>
  <c r="E876"/>
  <c r="E875"/>
  <c r="E874"/>
  <c r="E873"/>
  <c r="E872"/>
  <c r="E871"/>
  <c r="E870"/>
  <c r="E869"/>
  <c r="E868"/>
  <c r="E867"/>
  <c r="E866"/>
  <c r="E865"/>
  <c r="C865"/>
  <c r="C864"/>
  <c r="E864" s="1"/>
  <c r="E863"/>
  <c r="E862"/>
  <c r="C862"/>
  <c r="E861"/>
  <c r="E860"/>
  <c r="C860"/>
  <c r="C859"/>
  <c r="E859" s="1"/>
  <c r="E857"/>
  <c r="E856"/>
  <c r="E855"/>
  <c r="C855"/>
  <c r="E854"/>
  <c r="E853"/>
  <c r="C853"/>
  <c r="E852"/>
  <c r="E851"/>
  <c r="E850"/>
  <c r="E849"/>
  <c r="E848"/>
  <c r="E847"/>
  <c r="E846"/>
  <c r="E845"/>
  <c r="E844"/>
  <c r="E843"/>
  <c r="E842"/>
  <c r="C842"/>
  <c r="E840"/>
  <c r="E839"/>
  <c r="C839"/>
  <c r="E838"/>
  <c r="E837"/>
  <c r="E836"/>
  <c r="E835"/>
  <c r="E834"/>
  <c r="E833"/>
  <c r="E832"/>
  <c r="E831"/>
  <c r="E830"/>
  <c r="E829"/>
  <c r="E828"/>
  <c r="E827"/>
  <c r="E826"/>
  <c r="E825"/>
  <c r="E824"/>
  <c r="C824"/>
  <c r="E823"/>
  <c r="E822"/>
  <c r="C822"/>
  <c r="E821"/>
  <c r="C820"/>
  <c r="E820" s="1"/>
  <c r="E819"/>
  <c r="E818"/>
  <c r="E817"/>
  <c r="E816"/>
  <c r="E815"/>
  <c r="C814"/>
  <c r="E814" s="1"/>
  <c r="E813"/>
  <c r="E812"/>
  <c r="C812"/>
  <c r="E811"/>
  <c r="E810"/>
  <c r="C810"/>
  <c r="E809"/>
  <c r="E808"/>
  <c r="E807"/>
  <c r="C807"/>
  <c r="E806"/>
  <c r="E805"/>
  <c r="E804"/>
  <c r="C804"/>
  <c r="E803"/>
  <c r="E802"/>
  <c r="E801"/>
  <c r="E800"/>
  <c r="E799"/>
  <c r="C798"/>
  <c r="E798" s="1"/>
  <c r="E797"/>
  <c r="E796"/>
  <c r="E795"/>
  <c r="E794"/>
  <c r="E793"/>
  <c r="E792"/>
  <c r="C791"/>
  <c r="E791" s="1"/>
  <c r="E790"/>
  <c r="E789"/>
  <c r="E788"/>
  <c r="E787"/>
  <c r="E786"/>
  <c r="C785"/>
  <c r="E785" s="1"/>
  <c r="E784"/>
  <c r="E783"/>
  <c r="E782"/>
  <c r="E781"/>
  <c r="E780"/>
  <c r="E779"/>
  <c r="E778"/>
  <c r="C777"/>
  <c r="E777" s="1"/>
  <c r="E776"/>
  <c r="E775"/>
  <c r="E774"/>
  <c r="E773"/>
  <c r="C773"/>
  <c r="E772"/>
  <c r="E771"/>
  <c r="E770"/>
  <c r="E769"/>
  <c r="E768"/>
  <c r="E767"/>
  <c r="E766"/>
  <c r="E765"/>
  <c r="C764"/>
  <c r="E764" s="1"/>
  <c r="E762"/>
  <c r="C761"/>
  <c r="E761" s="1"/>
  <c r="E760"/>
  <c r="C759"/>
  <c r="E759" s="1"/>
  <c r="E758"/>
  <c r="E757"/>
  <c r="E756"/>
  <c r="E755"/>
  <c r="E754"/>
  <c r="E753"/>
  <c r="E752"/>
  <c r="E751"/>
  <c r="E750"/>
  <c r="C750"/>
  <c r="E749"/>
  <c r="E748"/>
  <c r="E747"/>
  <c r="C747"/>
  <c r="E746"/>
  <c r="E745"/>
  <c r="E744"/>
  <c r="E743"/>
  <c r="C743"/>
  <c r="E742"/>
  <c r="E741"/>
  <c r="E740"/>
  <c r="C739"/>
  <c r="E739" s="1"/>
  <c r="E738"/>
  <c r="E737"/>
  <c r="E736"/>
  <c r="E735"/>
  <c r="E734"/>
  <c r="C734"/>
  <c r="C733"/>
  <c r="E733" s="1"/>
  <c r="E732"/>
  <c r="E731"/>
  <c r="C730"/>
  <c r="E730" s="1"/>
  <c r="E729"/>
  <c r="E728"/>
  <c r="C727"/>
  <c r="E727" s="1"/>
  <c r="E726"/>
  <c r="E725"/>
  <c r="E724"/>
  <c r="E723"/>
  <c r="E722"/>
  <c r="E721"/>
  <c r="E720"/>
  <c r="E719"/>
  <c r="E718"/>
  <c r="E717"/>
  <c r="E716"/>
  <c r="C715"/>
  <c r="E715" s="1"/>
  <c r="E714"/>
  <c r="E713"/>
  <c r="E712"/>
  <c r="E711"/>
  <c r="C711"/>
  <c r="E710"/>
  <c r="E709"/>
  <c r="E708"/>
  <c r="E707"/>
  <c r="E706"/>
  <c r="E705"/>
  <c r="E704"/>
  <c r="E703"/>
  <c r="E702"/>
  <c r="E701"/>
  <c r="E700"/>
  <c r="E699"/>
  <c r="C698"/>
  <c r="E698" s="1"/>
  <c r="E697"/>
  <c r="E696"/>
  <c r="E695"/>
  <c r="E694"/>
  <c r="E693"/>
  <c r="C693"/>
  <c r="C692" s="1"/>
  <c r="E692" s="1"/>
  <c r="E691"/>
  <c r="E690"/>
  <c r="C690"/>
  <c r="E689"/>
  <c r="E688"/>
  <c r="E687"/>
  <c r="E686"/>
  <c r="E685"/>
  <c r="E684"/>
  <c r="E683"/>
  <c r="C682"/>
  <c r="E682" s="1"/>
  <c r="E681"/>
  <c r="E680"/>
  <c r="E679"/>
  <c r="E678"/>
  <c r="E677"/>
  <c r="C677"/>
  <c r="E676"/>
  <c r="E675"/>
  <c r="E674"/>
  <c r="E673"/>
  <c r="C673"/>
  <c r="E672"/>
  <c r="E671"/>
  <c r="E670"/>
  <c r="C670"/>
  <c r="E669"/>
  <c r="E668"/>
  <c r="E667"/>
  <c r="C667"/>
  <c r="E666"/>
  <c r="E665"/>
  <c r="E664"/>
  <c r="C664"/>
  <c r="E663"/>
  <c r="E662"/>
  <c r="C662"/>
  <c r="C661" s="1"/>
  <c r="E661" s="1"/>
  <c r="E660"/>
  <c r="E659"/>
  <c r="C659"/>
  <c r="C658"/>
  <c r="E658" s="1"/>
  <c r="E657"/>
  <c r="E656"/>
  <c r="E655"/>
  <c r="E654"/>
  <c r="E653"/>
  <c r="C653"/>
  <c r="E652"/>
  <c r="E651"/>
  <c r="E650"/>
  <c r="E649"/>
  <c r="E648"/>
  <c r="E647"/>
  <c r="E646"/>
  <c r="E645"/>
  <c r="C644"/>
  <c r="E644" s="1"/>
  <c r="E643"/>
  <c r="E642"/>
  <c r="E641"/>
  <c r="E640"/>
  <c r="E639"/>
  <c r="E638"/>
  <c r="C637"/>
  <c r="E637" s="1"/>
  <c r="E636"/>
  <c r="E635"/>
  <c r="E634"/>
  <c r="E633"/>
  <c r="E632"/>
  <c r="E631"/>
  <c r="C630"/>
  <c r="E630" s="1"/>
  <c r="E629"/>
  <c r="C629"/>
  <c r="E628"/>
  <c r="E627"/>
  <c r="E626"/>
  <c r="E625"/>
  <c r="E624"/>
  <c r="E623"/>
  <c r="E622"/>
  <c r="C622"/>
  <c r="E621"/>
  <c r="E620"/>
  <c r="E619"/>
  <c r="E618"/>
  <c r="E617"/>
  <c r="E616"/>
  <c r="E615"/>
  <c r="E614"/>
  <c r="E613"/>
  <c r="E612"/>
  <c r="C612"/>
  <c r="E611"/>
  <c r="E610"/>
  <c r="E609"/>
  <c r="E608"/>
  <c r="C608"/>
  <c r="E607"/>
  <c r="E606"/>
  <c r="E605"/>
  <c r="E604"/>
  <c r="E603"/>
  <c r="E602"/>
  <c r="E601"/>
  <c r="E600"/>
  <c r="C599"/>
  <c r="E599" s="1"/>
  <c r="E598"/>
  <c r="E597"/>
  <c r="C597"/>
  <c r="E596"/>
  <c r="E595"/>
  <c r="E594"/>
  <c r="E593"/>
  <c r="E592"/>
  <c r="E591"/>
  <c r="E590"/>
  <c r="C589"/>
  <c r="E589" s="1"/>
  <c r="E588"/>
  <c r="E587"/>
  <c r="E586"/>
  <c r="E585"/>
  <c r="E584"/>
  <c r="E583"/>
  <c r="E582"/>
  <c r="E581"/>
  <c r="E580"/>
  <c r="E579"/>
  <c r="E578"/>
  <c r="E577"/>
  <c r="E576"/>
  <c r="C575"/>
  <c r="E575" s="1"/>
  <c r="E573"/>
  <c r="E572"/>
  <c r="E571"/>
  <c r="E570"/>
  <c r="C570"/>
  <c r="E569"/>
  <c r="E568"/>
  <c r="E567"/>
  <c r="C567"/>
  <c r="E566"/>
  <c r="E565"/>
  <c r="E564"/>
  <c r="E563"/>
  <c r="E562"/>
  <c r="E561"/>
  <c r="C561"/>
  <c r="E560"/>
  <c r="E559"/>
  <c r="E558"/>
  <c r="E557"/>
  <c r="E556"/>
  <c r="E555"/>
  <c r="E554"/>
  <c r="C554"/>
  <c r="E553"/>
  <c r="E552"/>
  <c r="E551"/>
  <c r="E550"/>
  <c r="E549"/>
  <c r="E548"/>
  <c r="E547"/>
  <c r="E546"/>
  <c r="C545"/>
  <c r="E545" s="1"/>
  <c r="E544"/>
  <c r="E543"/>
  <c r="E542"/>
  <c r="E541"/>
  <c r="E540"/>
  <c r="E539"/>
  <c r="E538"/>
  <c r="E537"/>
  <c r="E536"/>
  <c r="E535"/>
  <c r="C534"/>
  <c r="E534" s="1"/>
  <c r="E533"/>
  <c r="E532"/>
  <c r="E531"/>
  <c r="E530"/>
  <c r="E529"/>
  <c r="E528"/>
  <c r="E527"/>
  <c r="C526"/>
  <c r="E526" s="1"/>
  <c r="E525"/>
  <c r="E524"/>
  <c r="E523"/>
  <c r="E522"/>
  <c r="E521"/>
  <c r="E520"/>
  <c r="E519"/>
  <c r="E518"/>
  <c r="E517"/>
  <c r="E516"/>
  <c r="E515"/>
  <c r="E514"/>
  <c r="E513"/>
  <c r="E512"/>
  <c r="E511"/>
  <c r="E510"/>
  <c r="C510"/>
  <c r="C509" s="1"/>
  <c r="E509" s="1"/>
  <c r="E508"/>
  <c r="E507"/>
  <c r="E506"/>
  <c r="E505"/>
  <c r="E504"/>
  <c r="C504"/>
  <c r="E503"/>
  <c r="E502"/>
  <c r="E501"/>
  <c r="C501"/>
  <c r="E500"/>
  <c r="E499"/>
  <c r="E498"/>
  <c r="E497"/>
  <c r="C497"/>
  <c r="E496"/>
  <c r="E495"/>
  <c r="E494"/>
  <c r="E493"/>
  <c r="E492"/>
  <c r="E491"/>
  <c r="E490"/>
  <c r="C490"/>
  <c r="E489"/>
  <c r="E488"/>
  <c r="E487"/>
  <c r="E486"/>
  <c r="C485"/>
  <c r="E485" s="1"/>
  <c r="E484"/>
  <c r="E483"/>
  <c r="E482"/>
  <c r="E481"/>
  <c r="E480"/>
  <c r="C480"/>
  <c r="E479"/>
  <c r="E478"/>
  <c r="E477"/>
  <c r="E476"/>
  <c r="E475"/>
  <c r="E474"/>
  <c r="C474"/>
  <c r="E473"/>
  <c r="E472"/>
  <c r="E471"/>
  <c r="E470"/>
  <c r="E469"/>
  <c r="C468"/>
  <c r="E468" s="1"/>
  <c r="E467"/>
  <c r="E466"/>
  <c r="E465"/>
  <c r="E464"/>
  <c r="E463"/>
  <c r="E462"/>
  <c r="E461"/>
  <c r="E460"/>
  <c r="E459"/>
  <c r="C459"/>
  <c r="E458"/>
  <c r="E457"/>
  <c r="E456"/>
  <c r="E455"/>
  <c r="C454"/>
  <c r="E454" s="1"/>
  <c r="E452"/>
  <c r="E451"/>
  <c r="C451"/>
  <c r="E450"/>
  <c r="E449"/>
  <c r="E448"/>
  <c r="E447"/>
  <c r="E446"/>
  <c r="E445"/>
  <c r="E444"/>
  <c r="C444"/>
  <c r="E443"/>
  <c r="E442"/>
  <c r="E441"/>
  <c r="E440"/>
  <c r="E439"/>
  <c r="C438"/>
  <c r="E438" s="1"/>
  <c r="E437"/>
  <c r="E436"/>
  <c r="E435"/>
  <c r="E434"/>
  <c r="C434"/>
  <c r="E433"/>
  <c r="E432"/>
  <c r="E431"/>
  <c r="E430"/>
  <c r="C430"/>
  <c r="E429"/>
  <c r="E428"/>
  <c r="E427"/>
  <c r="E426"/>
  <c r="C426"/>
  <c r="E425"/>
  <c r="E424"/>
  <c r="E423"/>
  <c r="E422"/>
  <c r="E421"/>
  <c r="E420"/>
  <c r="C420"/>
  <c r="E419"/>
  <c r="E418"/>
  <c r="E417"/>
  <c r="E416"/>
  <c r="E415"/>
  <c r="E414"/>
  <c r="E413"/>
  <c r="C413"/>
  <c r="E412"/>
  <c r="E411"/>
  <c r="E410"/>
  <c r="E409"/>
  <c r="E408"/>
  <c r="E407"/>
  <c r="E406"/>
  <c r="E405"/>
  <c r="C404"/>
  <c r="E404" s="1"/>
  <c r="E403"/>
  <c r="E402"/>
  <c r="E401"/>
  <c r="E400"/>
  <c r="E399"/>
  <c r="C399"/>
  <c r="C398"/>
  <c r="E398" s="1"/>
  <c r="E397"/>
  <c r="E396"/>
  <c r="C396"/>
  <c r="E395"/>
  <c r="E394"/>
  <c r="E393"/>
  <c r="E392"/>
  <c r="E391"/>
  <c r="E390"/>
  <c r="C390"/>
  <c r="E389"/>
  <c r="E388"/>
  <c r="E387"/>
  <c r="E386"/>
  <c r="E385"/>
  <c r="E384"/>
  <c r="E383"/>
  <c r="E382"/>
  <c r="C382"/>
  <c r="E381"/>
  <c r="E380"/>
  <c r="E379"/>
  <c r="E378"/>
  <c r="E377"/>
  <c r="E376"/>
  <c r="E375"/>
  <c r="E374"/>
  <c r="E373"/>
  <c r="E372"/>
  <c r="C372"/>
  <c r="E371"/>
  <c r="E370"/>
  <c r="E369"/>
  <c r="E368"/>
  <c r="E367"/>
  <c r="E366"/>
  <c r="E365"/>
  <c r="E364"/>
  <c r="E363"/>
  <c r="E362"/>
  <c r="C362"/>
  <c r="E361"/>
  <c r="E360"/>
  <c r="E359"/>
  <c r="E358"/>
  <c r="E357"/>
  <c r="C356"/>
  <c r="E356" s="1"/>
  <c r="E355"/>
  <c r="E354"/>
  <c r="E353"/>
  <c r="E352"/>
  <c r="E351"/>
  <c r="E350"/>
  <c r="E349"/>
  <c r="E348"/>
  <c r="E347"/>
  <c r="E345"/>
  <c r="E344"/>
  <c r="E343"/>
  <c r="E342"/>
  <c r="E341"/>
  <c r="E340"/>
  <c r="E339"/>
  <c r="E338"/>
  <c r="E337"/>
  <c r="C337"/>
  <c r="E336"/>
  <c r="E335"/>
  <c r="E334"/>
  <c r="E333"/>
  <c r="E332"/>
  <c r="E331"/>
  <c r="E330"/>
  <c r="E329"/>
  <c r="C329"/>
  <c r="E328"/>
  <c r="E327"/>
  <c r="E326"/>
  <c r="E325"/>
  <c r="E324"/>
  <c r="E323"/>
  <c r="E322"/>
  <c r="C322"/>
  <c r="E321"/>
  <c r="E320"/>
  <c r="E319"/>
  <c r="E318"/>
  <c r="E317"/>
  <c r="E316"/>
  <c r="E315"/>
  <c r="E314"/>
  <c r="C313"/>
  <c r="E313" s="1"/>
  <c r="E312"/>
  <c r="E311"/>
  <c r="C310"/>
  <c r="E310" s="1"/>
  <c r="E308"/>
  <c r="E307"/>
  <c r="C307"/>
  <c r="E306"/>
  <c r="E305"/>
  <c r="E304"/>
  <c r="E303"/>
  <c r="E302"/>
  <c r="E301"/>
  <c r="E300"/>
  <c r="E299"/>
  <c r="E298"/>
  <c r="C297"/>
  <c r="E297" s="1"/>
  <c r="E296"/>
  <c r="E295"/>
  <c r="C295"/>
  <c r="E294"/>
  <c r="E293"/>
  <c r="C293"/>
  <c r="E292"/>
  <c r="E291"/>
  <c r="C291"/>
  <c r="C290" s="1"/>
  <c r="E290" s="1"/>
  <c r="E289"/>
  <c r="E288"/>
  <c r="C288"/>
  <c r="E287"/>
  <c r="E286"/>
  <c r="E285"/>
  <c r="E284"/>
  <c r="E283"/>
  <c r="E282"/>
  <c r="C282"/>
  <c r="E281"/>
  <c r="E280"/>
  <c r="E279"/>
  <c r="E278"/>
  <c r="C277"/>
  <c r="E277" s="1"/>
  <c r="E276"/>
  <c r="E275"/>
  <c r="C275"/>
  <c r="E274"/>
  <c r="E273"/>
  <c r="E272"/>
  <c r="C271"/>
  <c r="E271" s="1"/>
  <c r="E270"/>
  <c r="E269"/>
  <c r="E268"/>
  <c r="E267"/>
  <c r="E266"/>
  <c r="E265"/>
  <c r="C265"/>
  <c r="E264"/>
  <c r="E263"/>
  <c r="E262"/>
  <c r="C262"/>
  <c r="E261"/>
  <c r="E260"/>
  <c r="E259"/>
  <c r="C259"/>
  <c r="E258"/>
  <c r="E257"/>
  <c r="E256"/>
  <c r="E255"/>
  <c r="E254"/>
  <c r="E253"/>
  <c r="E252"/>
  <c r="C252"/>
  <c r="C251"/>
  <c r="E251" s="1"/>
  <c r="E250"/>
  <c r="E249"/>
  <c r="C248"/>
  <c r="E248" s="1"/>
  <c r="E247"/>
  <c r="E246"/>
  <c r="E245"/>
  <c r="E244"/>
  <c r="E243"/>
  <c r="E242"/>
  <c r="E241"/>
  <c r="E240"/>
  <c r="E239"/>
  <c r="E238"/>
  <c r="E237"/>
  <c r="E236"/>
  <c r="E235"/>
  <c r="E234"/>
  <c r="E233"/>
  <c r="E232"/>
  <c r="E231"/>
  <c r="C231"/>
  <c r="E230"/>
  <c r="E229"/>
  <c r="E228"/>
  <c r="E227"/>
  <c r="E226"/>
  <c r="E225"/>
  <c r="C225"/>
  <c r="E224"/>
  <c r="E223"/>
  <c r="E222"/>
  <c r="E221"/>
  <c r="E220"/>
  <c r="C219"/>
  <c r="E219" s="1"/>
  <c r="E218"/>
  <c r="E217"/>
  <c r="E216"/>
  <c r="E215"/>
  <c r="E214"/>
  <c r="E213"/>
  <c r="C213"/>
  <c r="E212"/>
  <c r="E211"/>
  <c r="E210"/>
  <c r="E209"/>
  <c r="E208"/>
  <c r="E207"/>
  <c r="E206"/>
  <c r="C205"/>
  <c r="E205" s="1"/>
  <c r="E204"/>
  <c r="E203"/>
  <c r="E202"/>
  <c r="E201"/>
  <c r="E200"/>
  <c r="E199"/>
  <c r="C199"/>
  <c r="E198"/>
  <c r="E197"/>
  <c r="E196"/>
  <c r="E195"/>
  <c r="E194"/>
  <c r="E193"/>
  <c r="E192"/>
  <c r="C192"/>
  <c r="E191"/>
  <c r="E190"/>
  <c r="E189"/>
  <c r="E188"/>
  <c r="E187"/>
  <c r="E186"/>
  <c r="E185"/>
  <c r="C185"/>
  <c r="E184"/>
  <c r="E183"/>
  <c r="E182"/>
  <c r="E181"/>
  <c r="E180"/>
  <c r="E179"/>
  <c r="E178"/>
  <c r="C178"/>
  <c r="E177"/>
  <c r="E176"/>
  <c r="E175"/>
  <c r="E174"/>
  <c r="E173"/>
  <c r="E172"/>
  <c r="E171"/>
  <c r="C171"/>
  <c r="E170"/>
  <c r="E169"/>
  <c r="E168"/>
  <c r="E167"/>
  <c r="E166"/>
  <c r="E165"/>
  <c r="C165"/>
  <c r="E164"/>
  <c r="E163"/>
  <c r="E162"/>
  <c r="E161"/>
  <c r="E160"/>
  <c r="E159"/>
  <c r="E158"/>
  <c r="E157"/>
  <c r="C157"/>
  <c r="E156"/>
  <c r="E155"/>
  <c r="E154"/>
  <c r="E153"/>
  <c r="E152"/>
  <c r="E151"/>
  <c r="E150"/>
  <c r="C150"/>
  <c r="E149"/>
  <c r="E148"/>
  <c r="E147"/>
  <c r="E146"/>
  <c r="E145"/>
  <c r="E144"/>
  <c r="E143"/>
  <c r="E142"/>
  <c r="E141"/>
  <c r="E140"/>
  <c r="E139"/>
  <c r="E138"/>
  <c r="E137"/>
  <c r="E136"/>
  <c r="C136"/>
  <c r="E135"/>
  <c r="E134"/>
  <c r="E133"/>
  <c r="E132"/>
  <c r="E131"/>
  <c r="E130"/>
  <c r="E129"/>
  <c r="E128"/>
  <c r="E127"/>
  <c r="E126"/>
  <c r="E125"/>
  <c r="C125"/>
  <c r="E124"/>
  <c r="E123"/>
  <c r="E122"/>
  <c r="E121"/>
  <c r="E120"/>
  <c r="E119"/>
  <c r="E118"/>
  <c r="E117"/>
  <c r="C116"/>
  <c r="E116" s="1"/>
  <c r="E115"/>
  <c r="E114"/>
  <c r="E113"/>
  <c r="E112"/>
  <c r="E111"/>
  <c r="E110"/>
  <c r="E109"/>
  <c r="E108"/>
  <c r="E107"/>
  <c r="C106"/>
  <c r="E106" s="1"/>
  <c r="E105"/>
  <c r="E104"/>
  <c r="E103"/>
  <c r="E102"/>
  <c r="E101"/>
  <c r="E100"/>
  <c r="E99"/>
  <c r="E98"/>
  <c r="E97"/>
  <c r="E96"/>
  <c r="E95"/>
  <c r="E94"/>
  <c r="E93"/>
  <c r="C93"/>
  <c r="E92"/>
  <c r="E91"/>
  <c r="E90"/>
  <c r="E89"/>
  <c r="E88"/>
  <c r="E87"/>
  <c r="E86"/>
  <c r="E85"/>
  <c r="C84"/>
  <c r="E84" s="1"/>
  <c r="E83"/>
  <c r="E82"/>
  <c r="E81"/>
  <c r="E80"/>
  <c r="E79"/>
  <c r="E78"/>
  <c r="E77"/>
  <c r="E76"/>
  <c r="E75"/>
  <c r="E74"/>
  <c r="E73"/>
  <c r="C72"/>
  <c r="E72" s="1"/>
  <c r="E71"/>
  <c r="E70"/>
  <c r="E69"/>
  <c r="E68"/>
  <c r="E67"/>
  <c r="E66"/>
  <c r="E65"/>
  <c r="E64"/>
  <c r="E63"/>
  <c r="E62"/>
  <c r="C61"/>
  <c r="E61" s="1"/>
  <c r="E60"/>
  <c r="E59"/>
  <c r="E58"/>
  <c r="E57"/>
  <c r="E56"/>
  <c r="E55"/>
  <c r="E54"/>
  <c r="E53"/>
  <c r="E52"/>
  <c r="E51"/>
  <c r="C50"/>
  <c r="E50" s="1"/>
  <c r="E49"/>
  <c r="E48"/>
  <c r="E47"/>
  <c r="E46"/>
  <c r="E45"/>
  <c r="E44"/>
  <c r="E43"/>
  <c r="E42"/>
  <c r="E41"/>
  <c r="E40"/>
  <c r="E39"/>
  <c r="E38"/>
  <c r="C38"/>
  <c r="E37"/>
  <c r="E36"/>
  <c r="E35"/>
  <c r="E34"/>
  <c r="E33"/>
  <c r="E32"/>
  <c r="E31"/>
  <c r="E30"/>
  <c r="E29"/>
  <c r="E28"/>
  <c r="E27"/>
  <c r="C27"/>
  <c r="E26"/>
  <c r="E25"/>
  <c r="E24"/>
  <c r="E23"/>
  <c r="E22"/>
  <c r="E21"/>
  <c r="E20"/>
  <c r="E19"/>
  <c r="C18"/>
  <c r="E18" s="1"/>
  <c r="E17"/>
  <c r="E16"/>
  <c r="E15"/>
  <c r="E14"/>
  <c r="E13"/>
  <c r="E12"/>
  <c r="E11"/>
  <c r="E10"/>
  <c r="E9"/>
  <c r="E8"/>
  <c r="C7"/>
  <c r="E7" s="1"/>
  <c r="E6"/>
  <c r="C6"/>
  <c r="C5" s="1"/>
  <c r="E5" s="1"/>
  <c r="C1372" l="1"/>
  <c r="E1372" s="1"/>
  <c r="C1376"/>
  <c r="E1376" s="1"/>
  <c r="C574"/>
  <c r="E574" s="1"/>
  <c r="C1243"/>
  <c r="E1243" s="1"/>
  <c r="C453"/>
  <c r="E453" s="1"/>
  <c r="C858"/>
  <c r="E858" s="1"/>
  <c r="C1119"/>
  <c r="E1119" s="1"/>
  <c r="C1139"/>
  <c r="E1139" s="1"/>
  <c r="C763"/>
  <c r="E763" s="1"/>
  <c r="C346"/>
  <c r="E346" s="1"/>
  <c r="D6" i="24"/>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5"/>
  <c r="D6" i="23"/>
  <c r="D7"/>
  <c r="D8"/>
  <c r="D9"/>
  <c r="D10"/>
  <c r="D11"/>
  <c r="D12"/>
  <c r="D13"/>
  <c r="D14"/>
  <c r="D15"/>
  <c r="D16"/>
  <c r="D17"/>
  <c r="D18"/>
  <c r="D19"/>
  <c r="D20"/>
  <c r="D5"/>
  <c r="C5"/>
  <c r="C309" i="22" l="1"/>
  <c r="E309" s="1"/>
  <c r="C841"/>
  <c r="E841" s="1"/>
  <c r="D6" i="21"/>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5"/>
  <c r="B30"/>
  <c r="D6" i="19"/>
  <c r="D7"/>
  <c r="D8"/>
  <c r="D9"/>
  <c r="D10"/>
  <c r="D11"/>
  <c r="D12"/>
  <c r="D13"/>
  <c r="D14"/>
  <c r="D15"/>
  <c r="D16"/>
  <c r="D17"/>
  <c r="D18"/>
  <c r="D19"/>
  <c r="D20"/>
  <c r="D21"/>
  <c r="D22"/>
  <c r="D24"/>
  <c r="D25"/>
  <c r="D26"/>
  <c r="D27"/>
  <c r="D28"/>
  <c r="D29"/>
  <c r="D30"/>
  <c r="D31"/>
  <c r="D32"/>
  <c r="D33"/>
  <c r="D34"/>
  <c r="D35"/>
  <c r="D36"/>
  <c r="D37"/>
  <c r="D38"/>
  <c r="D39"/>
  <c r="D40"/>
  <c r="D41"/>
  <c r="D42"/>
  <c r="D43"/>
  <c r="D44"/>
  <c r="B35"/>
  <c r="B23"/>
  <c r="D23" s="1"/>
  <c r="B5"/>
  <c r="D5" s="1"/>
  <c r="B45"/>
  <c r="D45" s="1"/>
  <c r="C45"/>
</calcChain>
</file>

<file path=xl/sharedStrings.xml><?xml version="1.0" encoding="utf-8"?>
<sst xmlns="http://schemas.openxmlformats.org/spreadsheetml/2006/main" count="3438" uniqueCount="3255">
  <si>
    <t>1、</t>
  </si>
  <si>
    <t>2、</t>
  </si>
  <si>
    <t>3、</t>
  </si>
  <si>
    <t>4、</t>
  </si>
  <si>
    <t>一、税收收入</t>
  </si>
  <si>
    <t>一、一般公共服务支出</t>
  </si>
  <si>
    <t>二、非税收入</t>
  </si>
  <si>
    <t>收入合计</t>
  </si>
  <si>
    <t>支出合计</t>
  </si>
  <si>
    <t>转移性支出</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</si>
  <si>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</si>
  <si>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</si>
  <si>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</si>
  <si>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</si>
  <si>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</si>
  <si>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</si>
  <si>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</si>
  <si>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</si>
  <si>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</si>
  <si>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</si>
  <si>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</si>
  <si>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</si>
  <si>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</si>
  <si>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</si>
  <si>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</si>
  <si>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</si>
  <si>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</si>
  <si>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</si>
  <si>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</si>
  <si>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</si>
  <si>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</si>
  <si>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</si>
  <si>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</si>
  <si>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当年预算数</t>
    <phoneticPr fontId="37" type="noConversion"/>
  </si>
  <si>
    <t>单位：万元</t>
    <phoneticPr fontId="37" type="noConversion"/>
  </si>
  <si>
    <t>三、债务收入</t>
    <phoneticPr fontId="37" type="noConversion"/>
  </si>
  <si>
    <t>四、转移性收入</t>
    <phoneticPr fontId="37" type="noConversion"/>
  </si>
  <si>
    <t xml:space="preserve">   上年结余收入</t>
    <phoneticPr fontId="37" type="noConversion"/>
  </si>
  <si>
    <t xml:space="preserve">   调入资金</t>
    <phoneticPr fontId="37" type="noConversion"/>
  </si>
  <si>
    <t xml:space="preserve">   接收其他地区援助收入</t>
    <phoneticPr fontId="37" type="noConversion"/>
  </si>
  <si>
    <t>二、外交支出</t>
  </si>
  <si>
    <t>三、国防支出</t>
  </si>
  <si>
    <t>四、公共安全支出</t>
  </si>
  <si>
    <t>五、教育支出</t>
  </si>
  <si>
    <t>六、科学技术支出</t>
  </si>
  <si>
    <t>八、社会保障和就业支出</t>
  </si>
  <si>
    <t>十、节能环保支出</t>
  </si>
  <si>
    <t>十一、城乡社区支出</t>
  </si>
  <si>
    <t>十二、农林水支出</t>
  </si>
  <si>
    <t>十三、交通运输支出</t>
  </si>
  <si>
    <t>十四、资源勘探信息等支出</t>
  </si>
  <si>
    <t>十五、商业服务业等支出</t>
  </si>
  <si>
    <t>十六、金融支出</t>
  </si>
  <si>
    <t>十九、住房保障支出</t>
  </si>
  <si>
    <t>二十、粮油物资储备支出</t>
  </si>
  <si>
    <t>债务还本支出</t>
  </si>
  <si>
    <t xml:space="preserve">   补助下级支出</t>
    <phoneticPr fontId="37" type="noConversion"/>
  </si>
  <si>
    <t xml:space="preserve">   援助其他地区支出</t>
    <phoneticPr fontId="37" type="noConversion"/>
  </si>
  <si>
    <t xml:space="preserve">   债务转贷支出</t>
    <phoneticPr fontId="37" type="noConversion"/>
  </si>
  <si>
    <t xml:space="preserve">   增设预算周转金</t>
    <phoneticPr fontId="37" type="noConversion"/>
  </si>
  <si>
    <t xml:space="preserve">   拨付国债转贷资金数</t>
    <phoneticPr fontId="37" type="noConversion"/>
  </si>
  <si>
    <t xml:space="preserve">   国债转贷资金结余</t>
    <phoneticPr fontId="37" type="noConversion"/>
  </si>
  <si>
    <t xml:space="preserve">   安排预算稳定调节基金</t>
    <phoneticPr fontId="37" type="noConversion"/>
  </si>
  <si>
    <t xml:space="preserve">   调出资金</t>
    <phoneticPr fontId="37" type="noConversion"/>
  </si>
  <si>
    <t xml:space="preserve">   年终结余</t>
    <phoneticPr fontId="37" type="noConversion"/>
  </si>
  <si>
    <t>支出项目</t>
    <phoneticPr fontId="37" type="noConversion"/>
  </si>
  <si>
    <t>附表1-2</t>
    <phoneticPr fontId="37" type="noConversion"/>
  </si>
  <si>
    <t>单位：万元</t>
  </si>
  <si>
    <r>
      <t xml:space="preserve">   其中：××科目………</t>
    </r>
    <r>
      <rPr>
        <sz val="11"/>
        <rFont val="楷体"/>
        <family val="3"/>
        <charset val="134"/>
      </rPr>
      <t>(公开到项级科目)</t>
    </r>
    <phoneticPr fontId="37" type="noConversion"/>
  </si>
  <si>
    <t>项目</t>
  </si>
  <si>
    <t>合计</t>
  </si>
  <si>
    <t>1、因公出国（境）费用</t>
  </si>
  <si>
    <t>2、公务接待费</t>
  </si>
  <si>
    <t> 单位：万元</t>
  </si>
  <si>
    <t>债务收入</t>
  </si>
  <si>
    <t>转移性收入</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</si>
  <si>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</si>
  <si>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</si>
  <si>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</si>
  <si>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</si>
  <si>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</si>
  <si>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</si>
  <si>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</si>
  <si>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</si>
  <si>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</si>
  <si>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</si>
  <si>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</si>
  <si>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小计</t>
  </si>
  <si>
    <t>一、利润收入</t>
  </si>
  <si>
    <t>二、股利、股息收入</t>
  </si>
  <si>
    <t>三、产权转让收入</t>
  </si>
  <si>
    <t>四、清算收入</t>
  </si>
  <si>
    <t xml:space="preserve">    调出资金</t>
  </si>
  <si>
    <t>一、企业职工基本养老保险基金收入</t>
  </si>
  <si>
    <t xml:space="preserve">          利息收入</t>
  </si>
  <si>
    <t xml:space="preserve">          财政补贴收入</t>
  </si>
  <si>
    <t xml:space="preserve">          其他收入</t>
  </si>
  <si>
    <t>二、城乡居民基本养老保险基金收入</t>
  </si>
  <si>
    <t>三、机关事业单位基本养老保险基金收入</t>
  </si>
  <si>
    <t>四、职工基本医疗保险基金收入</t>
  </si>
  <si>
    <t>五、居民基本医疗保险基金收入</t>
  </si>
  <si>
    <t>(二) 新型农村合作医疗基金收入</t>
  </si>
  <si>
    <t>六、工伤保险基金收入</t>
  </si>
  <si>
    <t>七、失业保险基金收入</t>
  </si>
  <si>
    <t>八、生育保险基金收入</t>
  </si>
  <si>
    <t xml:space="preserve">    其中：保险费收入</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</si>
  <si>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</si>
  <si>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</si>
  <si>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</si>
  <si>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</si>
  <si>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</si>
  <si>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</si>
  <si>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</si>
  <si>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</si>
  <si>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</si>
  <si>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</si>
  <si>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</si>
  <si>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项　目</t>
  </si>
  <si>
    <t>项      目</t>
  </si>
  <si>
    <t xml:space="preserve">          动用上年结余收入</t>
  </si>
  <si>
    <t xml:space="preserve"> (一) 城乡居民基本医疗保险基金收入</t>
  </si>
  <si>
    <t xml:space="preserve"> (三) 城镇居民基本医疗保险基金收入</t>
  </si>
  <si>
    <t>国有企业退休人员社会化管理补助支出</t>
  </si>
  <si>
    <t>国有企业棚户区改造支出</t>
  </si>
  <si>
    <t>国有企业改革成本支出</t>
  </si>
  <si>
    <t>离休干部医药补助支出</t>
  </si>
  <si>
    <t>其他解决历史遗留问题及改革成本支出</t>
  </si>
  <si>
    <t>公益性设施投资支出</t>
  </si>
  <si>
    <t>前瞻性战略性产业发展支出</t>
  </si>
  <si>
    <t>生态环境保护支出</t>
  </si>
  <si>
    <t>支持科技进步支出</t>
  </si>
  <si>
    <t>保障国有经济安全支出</t>
  </si>
  <si>
    <t>对外投资合作支出</t>
  </si>
  <si>
    <t>其他国有企业资本金注入</t>
  </si>
  <si>
    <t>一、解决历史遗留问题及改革成本支出</t>
    <phoneticPr fontId="37" type="noConversion"/>
  </si>
  <si>
    <t>二、国有企业资本金注入</t>
    <phoneticPr fontId="37" type="noConversion"/>
  </si>
  <si>
    <t>三、国有企业政策性补贴</t>
    <phoneticPr fontId="37" type="noConversion"/>
  </si>
  <si>
    <t>四、金融国有资本经营预算支出</t>
    <phoneticPr fontId="37" type="noConversion"/>
  </si>
  <si>
    <t>五、其他国有资本经营预算支出</t>
    <phoneticPr fontId="37" type="noConversion"/>
  </si>
  <si>
    <t>国有企业办公共服务机构移交补助支出</t>
    <phoneticPr fontId="37" type="noConversion"/>
  </si>
  <si>
    <t>国有企业办职教幼教补助支出</t>
    <phoneticPr fontId="37" type="noConversion"/>
  </si>
  <si>
    <t>“三供一业”移交补助支出</t>
    <phoneticPr fontId="37" type="noConversion"/>
  </si>
  <si>
    <t xml:space="preserve"> 其中：厂办大集体改革支出</t>
    <phoneticPr fontId="37" type="noConversion"/>
  </si>
  <si>
    <t xml:space="preserve"> 其中：国有经济结构调整支出</t>
    <phoneticPr fontId="37" type="noConversion"/>
  </si>
  <si>
    <t xml:space="preserve"> 其中：国有企业政策性补贴</t>
    <phoneticPr fontId="37" type="noConversion"/>
  </si>
  <si>
    <t xml:space="preserve"> 其中：资本性支出</t>
    <phoneticPr fontId="37" type="noConversion"/>
  </si>
  <si>
    <t xml:space="preserve">       改革性支出</t>
    <phoneticPr fontId="37" type="noConversion"/>
  </si>
  <si>
    <t>…………………</t>
    <phoneticPr fontId="37" type="noConversion"/>
  </si>
  <si>
    <t>五、其他国有资本经营预算收入</t>
    <phoneticPr fontId="37" type="noConversion"/>
  </si>
  <si>
    <t xml:space="preserve">    国有资本经营预算转移支付支出</t>
    <phoneticPr fontId="37" type="noConversion"/>
  </si>
  <si>
    <t xml:space="preserve">    国有资本经营预算转移支付收入</t>
    <phoneticPr fontId="37" type="noConversion"/>
  </si>
  <si>
    <t xml:space="preserve">    上年结转收入</t>
    <phoneticPr fontId="37" type="noConversion"/>
  </si>
  <si>
    <t xml:space="preserve">  其中：国有控股公司股利、股息收入</t>
    <phoneticPr fontId="37" type="noConversion"/>
  </si>
  <si>
    <t xml:space="preserve"> 国有参股公司股利、股息收入</t>
    <phoneticPr fontId="37" type="noConversion"/>
  </si>
  <si>
    <t xml:space="preserve"> 金融企业股利、股息收入</t>
    <phoneticPr fontId="37" type="noConversion"/>
  </si>
  <si>
    <t xml:space="preserve"> 其他国有企业股利、股息收入</t>
    <phoneticPr fontId="37" type="noConversion"/>
  </si>
  <si>
    <t>当年预算数</t>
  </si>
  <si>
    <t xml:space="preserve">债务转贷支出 </t>
  </si>
  <si>
    <t>调出资金</t>
  </si>
  <si>
    <t>年终结余</t>
  </si>
  <si>
    <t xml:space="preserve">   上级补助收入</t>
    <phoneticPr fontId="37" type="noConversion"/>
  </si>
  <si>
    <t>补助下级支出</t>
  </si>
  <si>
    <t>上解上级支出</t>
  </si>
  <si>
    <t xml:space="preserve">  其中：××企业(名称)利润收入</t>
    <phoneticPr fontId="37" type="noConversion"/>
  </si>
  <si>
    <t>收入项目</t>
    <phoneticPr fontId="37" type="noConversion"/>
  </si>
  <si>
    <t>一、税收返还</t>
  </si>
  <si>
    <t>二、一般性转移支付</t>
  </si>
  <si>
    <t>三、专项转移支付</t>
  </si>
  <si>
    <t>2.国防支出</t>
  </si>
  <si>
    <t>3.公共安全支出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</si>
  <si>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</si>
  <si>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</si>
  <si>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</si>
  <si>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</si>
  <si>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</si>
  <si>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</si>
  <si>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</si>
  <si>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</si>
  <si>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</si>
  <si>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</si>
  <si>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</si>
  <si>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</si>
  <si>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</si>
  <si>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</si>
  <si>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</si>
  <si>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未落实到地区数</t>
  </si>
  <si>
    <t>1.一般公共服务支出</t>
  </si>
  <si>
    <t>4.教育支出</t>
    <phoneticPr fontId="37" type="noConversion"/>
  </si>
  <si>
    <t>附表1-1</t>
    <phoneticPr fontId="37" type="noConversion"/>
  </si>
  <si>
    <t>附表1-5</t>
    <phoneticPr fontId="37" type="noConversion"/>
  </si>
  <si>
    <t>附表1-6</t>
    <phoneticPr fontId="37" type="noConversion"/>
  </si>
  <si>
    <t>单位：万元</t>
    <phoneticPr fontId="37" type="noConversion"/>
  </si>
  <si>
    <t>附表1-7</t>
    <phoneticPr fontId="37" type="noConversion"/>
  </si>
  <si>
    <t>附表1-8</t>
    <phoneticPr fontId="37" type="noConversion"/>
  </si>
  <si>
    <t>附表1-11</t>
    <phoneticPr fontId="37" type="noConversion"/>
  </si>
  <si>
    <t>附表1-12</t>
    <phoneticPr fontId="37" type="noConversion"/>
  </si>
  <si>
    <t>附表1-13</t>
    <phoneticPr fontId="37" type="noConversion"/>
  </si>
  <si>
    <t>附表1-16</t>
    <phoneticPr fontId="37" type="noConversion"/>
  </si>
  <si>
    <t>附表1-17</t>
    <phoneticPr fontId="37" type="noConversion"/>
  </si>
  <si>
    <t>项   目</t>
    <phoneticPr fontId="37" type="noConversion"/>
  </si>
  <si>
    <t xml:space="preserve">   其中：××项目  …………</t>
  </si>
  <si>
    <t xml:space="preserve">   其中：××项目  …………</t>
    <phoneticPr fontId="37" type="noConversion"/>
  </si>
  <si>
    <t xml:space="preserve">   其中：××项目  …………</t>
    <phoneticPr fontId="37" type="noConversion"/>
  </si>
  <si>
    <t>××地区</t>
    <phoneticPr fontId="37" type="noConversion"/>
  </si>
  <si>
    <t>工资福利支出</t>
  </si>
  <si>
    <t>商品和服务支出</t>
  </si>
  <si>
    <t>其他资本性支出</t>
  </si>
  <si>
    <t>其他支出</t>
  </si>
  <si>
    <t>10、</t>
  </si>
  <si>
    <t>11、</t>
  </si>
  <si>
    <t>9、</t>
  </si>
  <si>
    <t>……</t>
    <phoneticPr fontId="37" type="noConversion"/>
  </si>
  <si>
    <t>8、</t>
  </si>
  <si>
    <t>12、</t>
  </si>
  <si>
    <t>13、</t>
  </si>
  <si>
    <t>一、机关工资福利支出</t>
    <phoneticPr fontId="37" type="noConversion"/>
  </si>
  <si>
    <t>二、机关商品和服务支出</t>
    <phoneticPr fontId="37" type="noConversion"/>
  </si>
  <si>
    <t>备注：</t>
    <phoneticPr fontId="37" type="noConversion"/>
  </si>
  <si>
    <t>三、机关资本性支出（一）</t>
    <phoneticPr fontId="37" type="noConversion"/>
  </si>
  <si>
    <t>四、机关资本性支出（二）</t>
    <phoneticPr fontId="37" type="noConversion"/>
  </si>
  <si>
    <t>五、对事业单位经常性补助</t>
    <phoneticPr fontId="37" type="noConversion"/>
  </si>
  <si>
    <t>六、对事业单位资本性补助</t>
    <phoneticPr fontId="37" type="noConversion"/>
  </si>
  <si>
    <t>七、对企业补助</t>
    <phoneticPr fontId="37" type="noConversion"/>
  </si>
  <si>
    <t>八、对企业资本性支出</t>
    <phoneticPr fontId="37" type="noConversion"/>
  </si>
  <si>
    <t>九、对个人和家庭的补助</t>
    <phoneticPr fontId="37" type="noConversion"/>
  </si>
  <si>
    <t>十、对社会保障基金补助</t>
    <phoneticPr fontId="37" type="noConversion"/>
  </si>
  <si>
    <t>十一、债务利息及费用支出</t>
    <phoneticPr fontId="37" type="noConversion"/>
  </si>
  <si>
    <t>十二、债务还本支出</t>
    <phoneticPr fontId="37" type="noConversion"/>
  </si>
  <si>
    <t>十三、转移性支出</t>
    <phoneticPr fontId="37" type="noConversion"/>
  </si>
  <si>
    <t>十四、预备费及预留</t>
    <phoneticPr fontId="37" type="noConversion"/>
  </si>
  <si>
    <t>十五、其他支出</t>
    <phoneticPr fontId="37" type="noConversion"/>
  </si>
  <si>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</si>
  <si>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</si>
  <si>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</si>
  <si>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</si>
  <si>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</si>
  <si>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</si>
  <si>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</si>
  <si>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</si>
  <si>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</si>
  <si>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</si>
  <si>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</si>
  <si>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</si>
  <si>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</si>
  <si>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房屋建筑物购建</t>
  </si>
  <si>
    <t>基础设施建设</t>
  </si>
  <si>
    <t>公务用车购置</t>
  </si>
  <si>
    <t>土地征迁补偿和安置支出</t>
  </si>
  <si>
    <t>设备购置</t>
  </si>
  <si>
    <t>大型修缮</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</si>
  <si>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</si>
  <si>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</si>
  <si>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</si>
  <si>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</si>
  <si>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</si>
  <si>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</si>
  <si>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</si>
  <si>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</si>
  <si>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</si>
  <si>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</si>
  <si>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</si>
  <si>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</si>
  <si>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</si>
  <si>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</si>
  <si>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</si>
  <si>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</si>
  <si>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</si>
  <si>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</si>
  <si>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</si>
  <si>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</si>
  <si>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</si>
  <si>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</si>
  <si>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</si>
  <si>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</si>
  <si>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预备费</t>
  </si>
  <si>
    <t>预留</t>
  </si>
  <si>
    <t>赠与</t>
  </si>
  <si>
    <t>国家赔偿费用支出</t>
  </si>
  <si>
    <t>对民间非营利组织和群众性自治组织补贴</t>
  </si>
  <si>
    <t>其他商品和服务支出</t>
    <phoneticPr fontId="37" type="noConversion"/>
  </si>
  <si>
    <t>项   目</t>
    <phoneticPr fontId="37" type="noConversion"/>
  </si>
  <si>
    <t>合   计</t>
    <phoneticPr fontId="37" type="noConversion"/>
  </si>
  <si>
    <t>合  计</t>
    <phoneticPr fontId="37" type="noConversion"/>
  </si>
  <si>
    <t xml:space="preserve">    消费税</t>
    <phoneticPr fontId="37" type="noConversion"/>
  </si>
  <si>
    <t>附件</t>
    <phoneticPr fontId="37" type="noConversion"/>
  </si>
  <si>
    <t>七、对企业补助</t>
    <phoneticPr fontId="37" type="noConversion"/>
  </si>
  <si>
    <t>八、对企业资本性支出</t>
    <phoneticPr fontId="37" type="noConversion"/>
  </si>
  <si>
    <t>九、对个人和家庭的补助</t>
    <phoneticPr fontId="37" type="noConversion"/>
  </si>
  <si>
    <t>十一、债务利息及费用支出</t>
    <phoneticPr fontId="37" type="noConversion"/>
  </si>
  <si>
    <t>十三、转移性支出</t>
    <phoneticPr fontId="37" type="noConversion"/>
  </si>
  <si>
    <t>十四、预备费及预留</t>
    <phoneticPr fontId="37" type="noConversion"/>
  </si>
  <si>
    <t>十五、其他支出</t>
    <phoneticPr fontId="37" type="noConversion"/>
  </si>
  <si>
    <t xml:space="preserve">   上解收入</t>
    <phoneticPr fontId="37" type="noConversion"/>
  </si>
  <si>
    <t xml:space="preserve">    返还性收入</t>
    <phoneticPr fontId="37" type="noConversion"/>
  </si>
  <si>
    <t xml:space="preserve">    一般性转移支付收入</t>
    <phoneticPr fontId="37" type="noConversion"/>
  </si>
  <si>
    <t xml:space="preserve">    专项转移支付收入</t>
    <phoneticPr fontId="37" type="noConversion"/>
  </si>
  <si>
    <t>收入小计</t>
    <phoneticPr fontId="37" type="noConversion"/>
  </si>
  <si>
    <t>收入合计</t>
    <phoneticPr fontId="37" type="noConversion"/>
  </si>
  <si>
    <t>债务还本支出</t>
    <phoneticPr fontId="37" type="noConversion"/>
  </si>
  <si>
    <t xml:space="preserve">       返还性支出</t>
    <phoneticPr fontId="37" type="noConversion"/>
  </si>
  <si>
    <t xml:space="preserve">       一般性转移支付支出</t>
    <phoneticPr fontId="37" type="noConversion"/>
  </si>
  <si>
    <t xml:space="preserve">       专项转移支付支出</t>
    <phoneticPr fontId="37" type="noConversion"/>
  </si>
  <si>
    <t xml:space="preserve">   上解支出</t>
    <phoneticPr fontId="37" type="noConversion"/>
  </si>
  <si>
    <t>支出小计</t>
    <phoneticPr fontId="37" type="noConversion"/>
  </si>
  <si>
    <t>支出合计</t>
    <phoneticPr fontId="37" type="noConversion"/>
  </si>
  <si>
    <t xml:space="preserve">   其中：××项目  …………</t>
    <phoneticPr fontId="37" type="noConversion"/>
  </si>
  <si>
    <t xml:space="preserve">      其中：××项目  …………</t>
    <phoneticPr fontId="37" type="noConversion"/>
  </si>
  <si>
    <t>非税收入</t>
    <phoneticPr fontId="37" type="noConversion"/>
  </si>
  <si>
    <t xml:space="preserve">      上级补助收入</t>
    <phoneticPr fontId="37" type="noConversion"/>
  </si>
  <si>
    <t xml:space="preserve">      下级上解收入</t>
    <phoneticPr fontId="37" type="noConversion"/>
  </si>
  <si>
    <t xml:space="preserve">      上年结余收入</t>
    <phoneticPr fontId="37" type="noConversion"/>
  </si>
  <si>
    <t xml:space="preserve">      调入资金</t>
    <phoneticPr fontId="37" type="noConversion"/>
  </si>
  <si>
    <t xml:space="preserve">      债务转贷收入 </t>
    <phoneticPr fontId="37" type="noConversion"/>
  </si>
  <si>
    <t xml:space="preserve">   政府性基金收入</t>
    <phoneticPr fontId="37" type="noConversion"/>
  </si>
  <si>
    <t xml:space="preserve">      港口建设费收入</t>
    <phoneticPr fontId="37" type="noConversion"/>
  </si>
  <si>
    <t xml:space="preserve">      国家电影事业发展专项资金收入</t>
    <phoneticPr fontId="37" type="noConversion"/>
  </si>
  <si>
    <t xml:space="preserve">      国有土地收益基金收入</t>
    <phoneticPr fontId="37" type="noConversion"/>
  </si>
  <si>
    <t xml:space="preserve">      农业土地开发资金收入</t>
    <phoneticPr fontId="37" type="noConversion"/>
  </si>
  <si>
    <t xml:space="preserve">      国有土地使用权出让收入</t>
    <phoneticPr fontId="37" type="noConversion"/>
  </si>
  <si>
    <t xml:space="preserve">      大中型水库库区基金收入</t>
    <phoneticPr fontId="37" type="noConversion"/>
  </si>
  <si>
    <t xml:space="preserve">      彩票公益金收入</t>
    <phoneticPr fontId="37" type="noConversion"/>
  </si>
  <si>
    <t xml:space="preserve">      城市基础设施配套费收入</t>
    <phoneticPr fontId="37" type="noConversion"/>
  </si>
  <si>
    <t xml:space="preserve">      小型水库移民扶助基金收入</t>
    <phoneticPr fontId="37" type="noConversion"/>
  </si>
  <si>
    <t xml:space="preserve">      国家重大水利工程建设基金收入</t>
    <phoneticPr fontId="37" type="noConversion"/>
  </si>
  <si>
    <t xml:space="preserve">      污水处理费收入</t>
    <phoneticPr fontId="37" type="noConversion"/>
  </si>
  <si>
    <t xml:space="preserve">      彩票发行机构和彩票销售机构的业务费用</t>
    <phoneticPr fontId="37" type="noConversion"/>
  </si>
  <si>
    <t xml:space="preserve">      其他政府性基金收入</t>
    <phoneticPr fontId="37" type="noConversion"/>
  </si>
  <si>
    <t>小计</t>
    <phoneticPr fontId="37" type="noConversion"/>
  </si>
  <si>
    <t>收入合计</t>
    <phoneticPr fontId="37" type="noConversion"/>
  </si>
  <si>
    <t xml:space="preserve">       其他金融国有资本经营预算支出</t>
    <phoneticPr fontId="37" type="noConversion"/>
  </si>
  <si>
    <t>支出小计</t>
    <phoneticPr fontId="37" type="noConversion"/>
  </si>
  <si>
    <t xml:space="preserve">   调入预算稳定调节基金</t>
    <phoneticPr fontId="37" type="noConversion"/>
  </si>
  <si>
    <t xml:space="preserve">   债券转贷收入</t>
    <phoneticPr fontId="37" type="noConversion"/>
  </si>
  <si>
    <t>1.增值税和消费税税收返还支出</t>
  </si>
  <si>
    <t>2.所得税基数返还支出</t>
  </si>
  <si>
    <t>3.成品油税费改革税收返还支出</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</si>
  <si>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</si>
  <si>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</si>
  <si>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</si>
  <si>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</si>
  <si>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</si>
  <si>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</si>
  <si>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</si>
  <si>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</si>
  <si>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</si>
  <si>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</si>
  <si>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</si>
  <si>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</si>
  <si>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</si>
  <si>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</si>
  <si>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</si>
  <si>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本年收入小计</t>
    <phoneticPr fontId="37" type="noConversion"/>
  </si>
  <si>
    <t>本年支出小计</t>
    <phoneticPr fontId="37" type="noConversion"/>
  </si>
  <si>
    <t>本年支出合计</t>
    <phoneticPr fontId="37" type="noConversion"/>
  </si>
  <si>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phoneticPr fontId="37" type="noConversion"/>
  </si>
  <si>
    <t>5、</t>
  </si>
  <si>
    <t>6、</t>
  </si>
  <si>
    <t>7、</t>
  </si>
  <si>
    <t>14、</t>
  </si>
  <si>
    <t>15、</t>
  </si>
  <si>
    <t>16、</t>
  </si>
  <si>
    <t>2019年度预算公开目录</t>
    <phoneticPr fontId="37" type="noConversion"/>
  </si>
  <si>
    <t>附表1-1：2019年度一般公共预算收入预算表</t>
    <phoneticPr fontId="37" type="noConversion"/>
  </si>
  <si>
    <t>附表1-2：2019年度一般公共预算支出预算表</t>
  </si>
  <si>
    <t>附表1-4：2019年度本级一般公共预算支出预算表</t>
  </si>
  <si>
    <t>附表1-5：2019年度本级一般公共预算支出经济分类情况表</t>
  </si>
  <si>
    <t>附表1-6：2019年度本级一般公共预算基本支出经济分类情况表</t>
  </si>
  <si>
    <t>附表1-7：2019年度一般公共预算对下税收返还和转移支付预算表</t>
  </si>
  <si>
    <t>附表1-8：2019年度本级一般公共预算“三公”经费支出预算表</t>
  </si>
  <si>
    <t>附表1-11：2019年度本级政府性基金收入预算表</t>
  </si>
  <si>
    <t>附表1-12：2019年度本级政府性基金支出预算表</t>
  </si>
  <si>
    <t>附表1-13：2019年度政府性基金转移支付预算表</t>
  </si>
  <si>
    <t>附表1-16：2019年度本级国有资本经营收入预算表</t>
  </si>
  <si>
    <t>附表1-17：2019年度本级国有资本经营支出预算表</t>
  </si>
  <si>
    <t>附表1-20：2019年度本级社会保险基金预算收入表</t>
  </si>
  <si>
    <t>附表1-21：2019年度本级社会保险基金预算支出表</t>
  </si>
  <si>
    <t>附表5-1：2019年度政府一般债务余额和限额情况表</t>
  </si>
  <si>
    <t>附表5-3：2019年度政府专项债务余额和限额情况表</t>
  </si>
  <si>
    <t>上年预算数</t>
    <phoneticPr fontId="37" type="noConversion"/>
  </si>
  <si>
    <t xml:space="preserve">  行政运行（人大事务）</t>
  </si>
  <si>
    <t xml:space="preserve">  一般行政管理事务（人大事务）</t>
  </si>
  <si>
    <t xml:space="preserve">  机关服务（人大事务）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</si>
  <si>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</si>
  <si>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</si>
  <si>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</si>
  <si>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</si>
  <si>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</si>
  <si>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</si>
  <si>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事业运行（人大事务）</t>
  </si>
  <si>
    <t xml:space="preserve">  其他人大事务支出</t>
  </si>
  <si>
    <t xml:space="preserve">  行政运行（政协事务）</t>
  </si>
  <si>
    <t xml:space="preserve">  一般行政管理事务（政协事务）</t>
  </si>
  <si>
    <t xml:space="preserve">  机关服务（政协事务）</t>
  </si>
  <si>
    <t xml:space="preserve">  政协会议</t>
  </si>
  <si>
    <t xml:space="preserve">  委员视察</t>
  </si>
  <si>
    <t xml:space="preserve">  参政议政（政协事务）</t>
  </si>
  <si>
    <t xml:space="preserve">  事业运行（政协事务）</t>
  </si>
  <si>
    <t xml:space="preserve">  其他政协事务支出</t>
  </si>
  <si>
    <t xml:space="preserve">  行政运行（政府办公厅（室）及相关机构事务）</t>
  </si>
  <si>
    <t xml:space="preserve">  一般行政管理事务（政府办公厅（室）及相关机构事务）</t>
  </si>
  <si>
    <t xml:space="preserve">  机关服务（政府办公厅（室）及相关机构事务）</t>
  </si>
  <si>
    <t xml:space="preserve">  专项服务</t>
  </si>
  <si>
    <t xml:space="preserve">  专项业务活动</t>
  </si>
  <si>
    <t xml:space="preserve">  政务公开审批</t>
  </si>
  <si>
    <t xml:space="preserve">  信访事务</t>
  </si>
  <si>
    <t xml:space="preserve">  参事事务</t>
  </si>
  <si>
    <t xml:space="preserve">  事业运行（政府办公厅（室）及相关机构事务）</t>
  </si>
  <si>
    <t xml:space="preserve">  其他政府办公厅（室）及相关机构事务支出</t>
  </si>
  <si>
    <t xml:space="preserve">  行政运行（发展与改革事务）</t>
  </si>
  <si>
    <t xml:space="preserve">  一般行政管理事务（发展与改革事务）</t>
  </si>
  <si>
    <t xml:space="preserve">  机关服务（发展与改革事务）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</si>
  <si>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</si>
  <si>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</si>
  <si>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</si>
  <si>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</si>
  <si>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</si>
  <si>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</si>
  <si>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事业运行（发展与改革事务）</t>
  </si>
  <si>
    <t xml:space="preserve">  其他发展与改革事务支出</t>
  </si>
  <si>
    <t xml:space="preserve">  行政运行（统计信息事务）</t>
  </si>
  <si>
    <t xml:space="preserve">  一般行政管理事务（统计信息事务）</t>
  </si>
  <si>
    <t xml:space="preserve">  机关服务（统计信息事务）</t>
  </si>
  <si>
    <t xml:space="preserve">  信息事务</t>
  </si>
  <si>
    <t xml:space="preserve">  专项统计业务</t>
  </si>
  <si>
    <t xml:space="preserve">  统计管理</t>
  </si>
  <si>
    <t xml:space="preserve">  专项普查活动</t>
  </si>
  <si>
    <t xml:space="preserve">  统计抽样调查</t>
  </si>
  <si>
    <t xml:space="preserve">  事业运行（统计信息事务）</t>
  </si>
  <si>
    <t xml:space="preserve">  其他统计信息事务支出</t>
  </si>
  <si>
    <t xml:space="preserve">  行政运行（财政事务）</t>
  </si>
  <si>
    <t xml:space="preserve">  一般行政管理事务（财政事务）</t>
  </si>
  <si>
    <t xml:space="preserve">  机关服务（财政事务）</t>
  </si>
  <si>
    <t xml:space="preserve">  预算改革业务</t>
  </si>
  <si>
    <t xml:space="preserve">  财政国库业务</t>
  </si>
  <si>
    <t xml:space="preserve">  财政监察</t>
  </si>
  <si>
    <t xml:space="preserve">  信息化建设（财政事务）</t>
  </si>
  <si>
    <t xml:space="preserve">  财政委托业务支出</t>
  </si>
  <si>
    <t xml:space="preserve">  事业运行（财政事务）</t>
  </si>
  <si>
    <t xml:space="preserve">  其他财政事务支出</t>
  </si>
  <si>
    <t xml:space="preserve">  行政运行（税收事务）</t>
  </si>
  <si>
    <t xml:space="preserve">  一般行政管理事务（税收事务）</t>
  </si>
  <si>
    <t xml:space="preserve">  机关服务（税收事务）</t>
  </si>
  <si>
    <t xml:space="preserve">  税务办案</t>
  </si>
  <si>
    <t xml:space="preserve">  税务登记证及发票管理</t>
  </si>
  <si>
    <t xml:space="preserve">  代扣代收代征税款手续费</t>
  </si>
  <si>
    <t xml:space="preserve">  税务宣传</t>
  </si>
  <si>
    <t xml:space="preserve">  协税护税</t>
  </si>
  <si>
    <t xml:space="preserve">  信息化建设（税收事务）</t>
  </si>
  <si>
    <t xml:space="preserve">  事业运行（税收事务）</t>
  </si>
  <si>
    <t xml:space="preserve">  其他税收事务支出</t>
  </si>
  <si>
    <t xml:space="preserve">  行政运行（审计事务）</t>
  </si>
  <si>
    <t xml:space="preserve">  一般行政管理事务（审计事务）</t>
  </si>
  <si>
    <t xml:space="preserve">  机关服务（审计事务）</t>
  </si>
  <si>
    <t xml:space="preserve">  审计业务</t>
  </si>
  <si>
    <t xml:space="preserve">  审计管理</t>
  </si>
  <si>
    <t xml:space="preserve">  信息化建设（审计事务）</t>
  </si>
  <si>
    <t xml:space="preserve">  事业运行（审计事务）</t>
  </si>
  <si>
    <t xml:space="preserve">  其他审计事务支出</t>
  </si>
  <si>
    <t xml:space="preserve">  行政运行（海关事务）</t>
  </si>
  <si>
    <t xml:space="preserve">  一般行政管理事务（海关事务）</t>
  </si>
  <si>
    <t xml:space="preserve">  机关服务（海关事务）</t>
  </si>
  <si>
    <t xml:space="preserve">  缉私办案</t>
  </si>
  <si>
    <t xml:space="preserve">  口岸管理</t>
  </si>
  <si>
    <t xml:space="preserve">  信息化建设（海关事务）</t>
  </si>
  <si>
    <t xml:space="preserve">  海关关务</t>
  </si>
  <si>
    <t xml:space="preserve">  关税征管</t>
  </si>
  <si>
    <t xml:space="preserve">  海关监管</t>
  </si>
  <si>
    <t xml:space="preserve">  检验检疫</t>
  </si>
  <si>
    <t xml:space="preserve">  事业运行（海关事务）</t>
  </si>
  <si>
    <t xml:space="preserve">  其他海关事务支出</t>
  </si>
  <si>
    <t xml:space="preserve">  行政运行（人力资源事务）</t>
  </si>
  <si>
    <t xml:space="preserve">  一般行政管理事务（人力资源事务）</t>
  </si>
  <si>
    <t xml:space="preserve">  机关服务（人力资源事务）</t>
  </si>
  <si>
    <t xml:space="preserve">  政府特殊津贴</t>
  </si>
  <si>
    <t xml:space="preserve">  资助留学回国人员</t>
  </si>
  <si>
    <t xml:space="preserve">  博士后日常经费</t>
  </si>
  <si>
    <t xml:space="preserve">  引进人才费用</t>
  </si>
  <si>
    <t xml:space="preserve">  事业运行（人力资源事务）</t>
  </si>
  <si>
    <t xml:space="preserve">  其他人力资源事务支出</t>
  </si>
  <si>
    <t xml:space="preserve">  行政运行（纪检监察事务）</t>
  </si>
  <si>
    <t xml:space="preserve">  一般行政管理事务（纪检监察事务）</t>
  </si>
  <si>
    <t xml:space="preserve">  机关服务（纪检监察事务）</t>
  </si>
  <si>
    <t xml:space="preserve">  大案要案查处</t>
  </si>
  <si>
    <t xml:space="preserve">  派驻派出机构</t>
  </si>
  <si>
    <t xml:space="preserve">  中央巡视</t>
  </si>
  <si>
    <t xml:space="preserve">  事业运行（纪检监察事务）</t>
  </si>
  <si>
    <t xml:space="preserve">  其他纪检监察事务支出</t>
  </si>
  <si>
    <t xml:space="preserve">  行政运行（商贸事务）</t>
  </si>
  <si>
    <t xml:space="preserve">  一般行政管理事务（商贸事务）</t>
  </si>
  <si>
    <t xml:space="preserve">  机关服务（商贸事务）</t>
  </si>
  <si>
    <t xml:space="preserve">  对外贸易管理</t>
  </si>
  <si>
    <t xml:space="preserve">  国际经济合作</t>
  </si>
  <si>
    <t xml:space="preserve">  外资管理</t>
  </si>
  <si>
    <t xml:space="preserve">  国内贸易管理</t>
  </si>
  <si>
    <t xml:space="preserve">  招商引资</t>
  </si>
  <si>
    <t xml:space="preserve">  事业运行（商贸事务）</t>
  </si>
  <si>
    <t xml:space="preserve">  其他商贸事务支出</t>
  </si>
  <si>
    <t xml:space="preserve">  行政运行（知识产权事务）</t>
  </si>
  <si>
    <t xml:space="preserve">  一般行政管理事务（知识产权事务）</t>
  </si>
  <si>
    <t xml:space="preserve">  机关服务（知识产权事务）</t>
  </si>
  <si>
    <t xml:space="preserve">  专利审批</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</si>
  <si>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</si>
  <si>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</si>
  <si>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</si>
  <si>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</si>
  <si>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</si>
  <si>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</si>
  <si>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事业运行（知识产权事务）</t>
  </si>
  <si>
    <t xml:space="preserve">  其他知识产权事务支出</t>
  </si>
  <si>
    <t xml:space="preserve">  行政运行（民族事务）</t>
  </si>
  <si>
    <t xml:space="preserve">  一般行政管理事务（民族事务）</t>
  </si>
  <si>
    <t xml:space="preserve">  机关服务（民族事务）</t>
  </si>
  <si>
    <t xml:space="preserve">  民族工作专项</t>
  </si>
  <si>
    <t xml:space="preserve">  事业运行（民族事务）</t>
  </si>
  <si>
    <t xml:space="preserve">  其他民族事务支出</t>
  </si>
  <si>
    <t xml:space="preserve">  行政运行（港澳台侨事务）</t>
  </si>
  <si>
    <t xml:space="preserve">  一般行政管理事务（港澳台侨事务）</t>
  </si>
  <si>
    <t xml:space="preserve">  机关服务（港澳台侨事务）</t>
  </si>
  <si>
    <t xml:space="preserve">  港澳事务</t>
  </si>
  <si>
    <t xml:space="preserve">  台湾事务</t>
  </si>
  <si>
    <t xml:space="preserve">  事业运行（港澳台侨事务）</t>
  </si>
  <si>
    <t xml:space="preserve">  其他港澳台事务支出</t>
  </si>
  <si>
    <t xml:space="preserve">  行政运行（档案事务）</t>
  </si>
  <si>
    <t xml:space="preserve">  一般行政管理事务（档案事务）</t>
  </si>
  <si>
    <t xml:space="preserve">  机关服务（档案事务）</t>
  </si>
  <si>
    <t xml:space="preserve">  档案馆</t>
  </si>
  <si>
    <t xml:space="preserve">  其他档案事务支出</t>
  </si>
  <si>
    <t xml:space="preserve">  行政运行（民主党派及工商联事务）</t>
  </si>
  <si>
    <t xml:space="preserve">  一般行政管理事务（民主党派及工商联事务）</t>
  </si>
  <si>
    <t xml:space="preserve">  机关服务（民主党派及工商联事务）</t>
  </si>
  <si>
    <t xml:space="preserve">  参政议政（民主党派及工商联事务）</t>
  </si>
  <si>
    <t xml:space="preserve">  事业运行（民主党派及工商联事务）</t>
  </si>
  <si>
    <t xml:space="preserve">  其他民主党派及工商联事务支出</t>
  </si>
  <si>
    <t xml:space="preserve">  行政运行（群众团体事务）</t>
  </si>
  <si>
    <t xml:space="preserve">  一般行政管理事务（群众团体事务）</t>
  </si>
  <si>
    <t xml:space="preserve">  机关服务（群众团体事务）</t>
  </si>
  <si>
    <t xml:space="preserve">  工会事务</t>
  </si>
  <si>
    <t xml:space="preserve">  事业运行（群众团体事务）</t>
  </si>
  <si>
    <t xml:space="preserve">  其他群众团体事务支出</t>
  </si>
  <si>
    <t xml:space="preserve">  行政运行（党委办公厅（室）及相关机构事务）</t>
  </si>
  <si>
    <t xml:space="preserve">  一般行政管理事务（党委办公厅（室）及相关机构事务）</t>
  </si>
  <si>
    <t xml:space="preserve">  机关服务（党委办公厅（室）及相关机构事务）</t>
  </si>
  <si>
    <t xml:space="preserve">  专项业务（党委办公厅（室）及相关机构事务）</t>
  </si>
  <si>
    <t xml:space="preserve">  事业运行（党委办公厅（室）及相关机构事务）</t>
  </si>
  <si>
    <t xml:space="preserve">  其他党委办公厅（室）及相关机构事务支出</t>
  </si>
  <si>
    <t xml:space="preserve">  行政运行（组织事务）</t>
  </si>
  <si>
    <t xml:space="preserve">  一般行政管理事务（组织事务）</t>
  </si>
  <si>
    <t xml:space="preserve">  机关服务（组织事务）</t>
  </si>
  <si>
    <t xml:space="preserve">  公务员事务</t>
  </si>
  <si>
    <t xml:space="preserve">  事业运行（组织事务）</t>
  </si>
  <si>
    <t xml:space="preserve">  其他组织事务支出</t>
  </si>
  <si>
    <t xml:space="preserve">  行政运行（宣传事务）</t>
  </si>
  <si>
    <t xml:space="preserve">  一般行政管理事务（宣传事务）</t>
  </si>
  <si>
    <t xml:space="preserve">  机关服务（宣传事务）</t>
  </si>
  <si>
    <t xml:space="preserve">  事业运行（宣传事务）</t>
  </si>
  <si>
    <t xml:space="preserve">  其他宣传事务支出</t>
  </si>
  <si>
    <t xml:space="preserve">  行政运行（统战事务）</t>
  </si>
  <si>
    <t xml:space="preserve">  一般行政管理事务（统战事务）</t>
  </si>
  <si>
    <t xml:space="preserve">  机关服务（统战事务）</t>
  </si>
  <si>
    <t xml:space="preserve">  宗教事务</t>
  </si>
  <si>
    <t xml:space="preserve">  华侨事务</t>
  </si>
  <si>
    <t xml:space="preserve">  事业运行（统战事务）</t>
  </si>
  <si>
    <t xml:space="preserve">  其他统战事务支出</t>
  </si>
  <si>
    <t xml:space="preserve">  行政运行（对外联络事务）</t>
  </si>
  <si>
    <t xml:space="preserve">  一般行政管理事务（对外联络事务）</t>
  </si>
  <si>
    <t xml:space="preserve">  机关服务（对外联络事务）</t>
  </si>
  <si>
    <t xml:space="preserve">  事业运行（对外联络事务）</t>
  </si>
  <si>
    <t xml:space="preserve">  其他对外联络事务支出</t>
  </si>
  <si>
    <t xml:space="preserve">  行政运行（其他共产党事务支出）</t>
  </si>
  <si>
    <t xml:space="preserve">  一般行政管理事务（其他共产党事务支出）</t>
  </si>
  <si>
    <t xml:space="preserve">  机关服务（其他共产党事务支出）</t>
  </si>
  <si>
    <t xml:space="preserve">  事业运行（其他共产党事务支出）</t>
  </si>
  <si>
    <t xml:space="preserve">  行政运行</t>
  </si>
  <si>
    <t xml:space="preserve">  一般行政管理事务</t>
  </si>
  <si>
    <t xml:space="preserve">  机关服务</t>
  </si>
  <si>
    <t xml:space="preserve">  事业运行</t>
  </si>
  <si>
    <t xml:space="preserve">  其他网信事务支出</t>
  </si>
  <si>
    <t xml:space="preserve">  市场监督管理专项</t>
  </si>
  <si>
    <t xml:space="preserve">  市场监管执法</t>
  </si>
  <si>
    <t xml:space="preserve">  消费者权益保护</t>
  </si>
  <si>
    <t xml:space="preserve">  价格监督检查</t>
  </si>
  <si>
    <t xml:space="preserve">  信息化建设</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</si>
  <si>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</si>
  <si>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</si>
  <si>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</si>
  <si>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</si>
  <si>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</si>
  <si>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</si>
  <si>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</si>
  <si>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</si>
  <si>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</si>
  <si>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行政运行（外交管理事务）</t>
  </si>
  <si>
    <t xml:space="preserve">  一般行政管理事务（外交管理事务）</t>
  </si>
  <si>
    <t xml:space="preserve">  机关服务（外交管理事务）</t>
  </si>
  <si>
    <t xml:space="preserve">  专项业务（外交管理事务）</t>
  </si>
  <si>
    <t xml:space="preserve">  事业运行（外交管理事务）</t>
  </si>
  <si>
    <t xml:space="preserve">  其他外交管理事务支出</t>
  </si>
  <si>
    <t xml:space="preserve">  驻外使领馆（团、处）</t>
  </si>
  <si>
    <t xml:space="preserve">  其他驻外机构支出</t>
  </si>
  <si>
    <t xml:space="preserve">  对外援助</t>
  </si>
  <si>
    <t xml:space="preserve">  援外优惠贷款贴息</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</si>
  <si>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</si>
  <si>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</si>
  <si>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</si>
  <si>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</si>
  <si>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</si>
  <si>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</si>
  <si>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</si>
  <si>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</si>
  <si>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</si>
  <si>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t>
  </si>
  <si>
    <t xml:space="preserve">  边界勘界</t>
  </si>
  <si>
    <t xml:space="preserve">  边界联检</t>
  </si>
  <si>
    <t xml:space="preserve">  边界界桩维护</t>
  </si>
  <si>
    <t xml:space="preserve">  其他支出（边界勘界联检）</t>
  </si>
  <si>
    <t xml:space="preserve">  其他国际发展合作支出</t>
  </si>
  <si>
    <t xml:space="preserve">  其他外交支出</t>
  </si>
  <si>
    <t xml:space="preserve">  现役部队</t>
  </si>
  <si>
    <t xml:space="preserve">  国防科研事业</t>
  </si>
  <si>
    <t xml:space="preserve">  专项工程</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</si>
  <si>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</si>
  <si>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</si>
  <si>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</si>
  <si>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</si>
  <si>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</si>
  <si>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</si>
  <si>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</si>
  <si>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</si>
  <si>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</si>
  <si>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</si>
  <si>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武装警察部队</t>
  </si>
  <si>
    <t xml:space="preserve">  其他武装警察部队支出</t>
  </si>
  <si>
    <t xml:space="preserve">  行政运行（公安）</t>
  </si>
  <si>
    <t xml:space="preserve">  一般行政管理事务（公安）</t>
  </si>
  <si>
    <t xml:space="preserve">  机关服务（公安）</t>
  </si>
  <si>
    <t xml:space="preserve">  信息化建设（公安）</t>
  </si>
  <si>
    <t xml:space="preserve">  执法办案</t>
  </si>
  <si>
    <t xml:space="preserve">  特别业务</t>
  </si>
  <si>
    <t xml:space="preserve">  事业运行（公安）</t>
  </si>
  <si>
    <t xml:space="preserve">  其他公安支出</t>
  </si>
  <si>
    <t xml:space="preserve">  行政运行（国家安全）</t>
  </si>
  <si>
    <t xml:space="preserve">  一般行政管理事务（国家安全）</t>
  </si>
  <si>
    <t xml:space="preserve">  机关服务（国家安全）</t>
  </si>
  <si>
    <t xml:space="preserve">  安全业务</t>
  </si>
  <si>
    <t xml:space="preserve">  事业运行（国家安全）</t>
  </si>
  <si>
    <t xml:space="preserve">  其他国家安全支出</t>
  </si>
  <si>
    <t xml:space="preserve">  行政运行（检察）</t>
  </si>
  <si>
    <t xml:space="preserve">  一般行政管理事务（检察）</t>
  </si>
  <si>
    <t xml:space="preserve">  机关服务（检察）</t>
  </si>
  <si>
    <t xml:space="preserve">  “两房”建设</t>
  </si>
  <si>
    <t xml:space="preserve">  检察监督</t>
  </si>
  <si>
    <t xml:space="preserve">  事业运行（检察）</t>
  </si>
  <si>
    <t xml:space="preserve">  其他检察支出</t>
  </si>
  <si>
    <t xml:space="preserve">  行政运行（法院）</t>
  </si>
  <si>
    <t xml:space="preserve">  一般行政管理事务（法院）</t>
  </si>
  <si>
    <t xml:space="preserve">  机关服务（法院）</t>
  </si>
  <si>
    <t xml:space="preserve">  案件审判</t>
  </si>
  <si>
    <t xml:space="preserve">  案件执行</t>
  </si>
  <si>
    <t xml:space="preserve">  “两庭”建设</t>
  </si>
  <si>
    <t xml:space="preserve">  事业运行（法院）</t>
  </si>
  <si>
    <t xml:space="preserve">  其他法院支出</t>
  </si>
  <si>
    <t xml:space="preserve">  行政运行（司法）</t>
  </si>
  <si>
    <t xml:space="preserve">  一般行政管理事务（司法）</t>
  </si>
  <si>
    <t xml:space="preserve">  机关服务（司法）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</si>
  <si>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</si>
  <si>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</si>
  <si>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</si>
  <si>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</si>
  <si>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</si>
  <si>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</si>
  <si>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</si>
  <si>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</si>
  <si>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</si>
  <si>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事业运行（司法）</t>
  </si>
  <si>
    <t xml:space="preserve">  其他司法支出</t>
  </si>
  <si>
    <t xml:space="preserve">  行政运行（监狱）</t>
  </si>
  <si>
    <t xml:space="preserve">  一般行政管理事务（监狱）</t>
  </si>
  <si>
    <t xml:space="preserve">  机关服务（监狱）</t>
  </si>
  <si>
    <t xml:space="preserve">  犯人生活</t>
  </si>
  <si>
    <t xml:space="preserve">  犯人改造</t>
  </si>
  <si>
    <t xml:space="preserve">  狱政设施建设</t>
  </si>
  <si>
    <t xml:space="preserve">  事业运行（监狱）</t>
  </si>
  <si>
    <t xml:space="preserve">  其他监狱支出</t>
  </si>
  <si>
    <t xml:space="preserve">  行政运行（强制隔离戒毒）</t>
  </si>
  <si>
    <t xml:space="preserve">  一般行政管理事务（强制隔离戒毒）</t>
  </si>
  <si>
    <t xml:space="preserve">  机关服务（强制隔离戒毒）</t>
  </si>
  <si>
    <t xml:space="preserve">  强制隔离戒毒人员生活</t>
  </si>
  <si>
    <t xml:space="preserve">  强制隔离戒毒人员教育</t>
  </si>
  <si>
    <t xml:space="preserve">  所政设施建设</t>
  </si>
  <si>
    <t xml:space="preserve">  事业运行（强制隔离戒毒）</t>
  </si>
  <si>
    <t xml:space="preserve">  其他强制隔离戒毒支出</t>
  </si>
  <si>
    <t xml:space="preserve">  行政运行（国家保密）</t>
  </si>
  <si>
    <t xml:space="preserve">  一般行政管理事务（国家保密）</t>
  </si>
  <si>
    <t xml:space="preserve">  机关服务（国家保密）</t>
  </si>
  <si>
    <t xml:space="preserve">  保密技术</t>
  </si>
  <si>
    <t xml:space="preserve">  保密管理</t>
  </si>
  <si>
    <t xml:space="preserve">  事业运行（国家保密）</t>
  </si>
  <si>
    <t xml:space="preserve">  其他国家保密支出</t>
  </si>
  <si>
    <t xml:space="preserve">  行政运行（缉私警察）</t>
  </si>
  <si>
    <t xml:space="preserve">  一般行政管理事务（缉私警察）</t>
  </si>
  <si>
    <t xml:space="preserve">  缉私业务</t>
  </si>
  <si>
    <t xml:space="preserve">  其他缉私警察支出</t>
  </si>
  <si>
    <t xml:space="preserve">  其他公共安全支出</t>
  </si>
  <si>
    <t xml:space="preserve">  行政运行（教育管理事务）</t>
  </si>
  <si>
    <t xml:space="preserve">  一般行政管理事务（教育管理事务）</t>
  </si>
  <si>
    <t xml:space="preserve">  机关服务（教育管理事务）</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</si>
  <si>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</si>
  <si>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</si>
  <si>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</si>
  <si>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</si>
  <si>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</si>
  <si>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</si>
  <si>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</si>
  <si>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</si>
  <si>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</si>
  <si>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</si>
  <si>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</si>
  <si>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</si>
  <si>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</si>
  <si>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</si>
  <si>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</si>
  <si>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</si>
  <si>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</si>
  <si>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</si>
  <si>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</si>
  <si>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</si>
  <si>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</si>
  <si>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</si>
  <si>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</si>
  <si>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</si>
  <si>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</si>
  <si>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</si>
  <si>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</si>
  <si>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</si>
  <si>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</si>
  <si>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</si>
  <si>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</si>
  <si>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</si>
  <si>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</si>
  <si>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</si>
  <si>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农村中小学校舍建设（教育费附加安排的支出）</t>
  </si>
  <si>
    <t xml:space="preserve">  农村中小学教学设施（教育费附加安排的支出）</t>
  </si>
  <si>
    <t xml:space="preserve">  城市中小学校舍建设（教育费附加安排的支出）</t>
  </si>
  <si>
    <t xml:space="preserve">  城市中小学教学设施（教育费附加安排的支出）</t>
  </si>
  <si>
    <t xml:space="preserve">  中等职业学校教学设施（教育费附加安排的支出）</t>
  </si>
  <si>
    <t xml:space="preserve">  其他教育费附加安排的支出</t>
  </si>
  <si>
    <t xml:space="preserve">  其他教育支出</t>
  </si>
  <si>
    <t xml:space="preserve">  行政运行（科学技术管理事务）</t>
  </si>
  <si>
    <t xml:space="preserve">  一般行政管理事务（科学技术管理事务）</t>
  </si>
  <si>
    <t xml:space="preserve">  机关服务（科学技术管理事务）</t>
  </si>
  <si>
    <t xml:space="preserve">  其他科学技术管理事务支出</t>
  </si>
  <si>
    <t xml:space="preserve">  机构运行（基础研究）</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</si>
  <si>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</si>
  <si>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</si>
  <si>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</si>
  <si>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</si>
  <si>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</si>
  <si>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</si>
  <si>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</si>
  <si>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机构运行（应用研究）</t>
  </si>
  <si>
    <t xml:space="preserve">  社会公益研究</t>
  </si>
  <si>
    <t xml:space="preserve">  高技术研究</t>
  </si>
  <si>
    <t xml:space="preserve">  专项科研试制</t>
  </si>
  <si>
    <t xml:space="preserve">  其他应用研究支出</t>
  </si>
  <si>
    <t xml:space="preserve">  机构运行（技术研究与开发）</t>
  </si>
  <si>
    <t xml:space="preserve">  应用技术研究与开发</t>
  </si>
  <si>
    <t xml:space="preserve">  产业技术研究与开发</t>
  </si>
  <si>
    <t xml:space="preserve">  科技成果转化与扩散</t>
  </si>
  <si>
    <t xml:space="preserve">  其他技术研究与开发支出</t>
  </si>
  <si>
    <t xml:space="preserve">  机构运行（科技条件与服务）</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</si>
  <si>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</si>
  <si>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</si>
  <si>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</si>
  <si>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</si>
  <si>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</si>
  <si>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</si>
  <si>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</si>
  <si>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机构运行（科学技术普及）</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</si>
  <si>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</si>
  <si>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</si>
  <si>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</si>
  <si>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</si>
  <si>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</si>
  <si>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</si>
  <si>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</si>
  <si>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</si>
  <si>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</si>
  <si>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</si>
  <si>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</si>
  <si>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</si>
  <si>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</si>
  <si>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</si>
  <si>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行政运行（文化）</t>
  </si>
  <si>
    <t xml:space="preserve">  一般行政管理事务（文化）</t>
  </si>
  <si>
    <t xml:space="preserve">  机关服务（文化）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</si>
  <si>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</si>
  <si>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</si>
  <si>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</si>
  <si>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</si>
  <si>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</si>
  <si>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</si>
  <si>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</si>
  <si>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</si>
  <si>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</si>
  <si>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</si>
  <si>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</si>
  <si>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</si>
  <si>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行政运行（文物）</t>
  </si>
  <si>
    <t xml:space="preserve">  一般行政管理事务（文物）</t>
  </si>
  <si>
    <t xml:space="preserve">  机关服务（文物）</t>
  </si>
  <si>
    <t xml:space="preserve">  文物保护</t>
  </si>
  <si>
    <t xml:space="preserve">  博物馆</t>
  </si>
  <si>
    <t xml:space="preserve">  历史名城与古迹</t>
  </si>
  <si>
    <t xml:space="preserve">  其他文物支出</t>
  </si>
  <si>
    <t xml:space="preserve">  行政运行（体育）</t>
  </si>
  <si>
    <t xml:space="preserve">  一般行政管理事务（体育）</t>
  </si>
  <si>
    <t xml:space="preserve">  机关服务（体育）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</si>
  <si>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</si>
  <si>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</si>
  <si>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</si>
  <si>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</si>
  <si>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</si>
  <si>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</si>
  <si>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</si>
  <si>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</si>
  <si>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</si>
  <si>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</si>
  <si>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</si>
  <si>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</si>
  <si>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广播</t>
  </si>
  <si>
    <t xml:space="preserve">  电视</t>
  </si>
  <si>
    <t xml:space="preserve">  其他广播电视支出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</si>
  <si>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</si>
  <si>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</si>
  <si>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</si>
  <si>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</si>
  <si>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</si>
  <si>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</si>
  <si>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</si>
  <si>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其他文化体育与传媒支出</t>
  </si>
  <si>
    <t xml:space="preserve">  宣传文化发展专项支出</t>
  </si>
  <si>
    <t xml:space="preserve">  文化产业发展专项支出</t>
  </si>
  <si>
    <t xml:space="preserve">  行政运行（人力资源和社会保障管理事务）</t>
  </si>
  <si>
    <t xml:space="preserve">  一般行政管理事务（人力资源和社会保障管理事务）</t>
  </si>
  <si>
    <t xml:space="preserve">  机关服务（人力资源和社会保障管理事务）</t>
  </si>
  <si>
    <t xml:space="preserve">  综合业务管理</t>
  </si>
  <si>
    <t xml:space="preserve">  劳动保障监察</t>
  </si>
  <si>
    <t xml:space="preserve">  就业管理事务</t>
  </si>
  <si>
    <t xml:space="preserve">  社会保险业务管理事务</t>
  </si>
  <si>
    <t xml:space="preserve">  信息化建设（人力资源和社会保障管理事务）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</si>
  <si>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</si>
  <si>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</si>
  <si>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</si>
  <si>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</si>
  <si>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</si>
  <si>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行政运行（民政管理事务）</t>
  </si>
  <si>
    <t xml:space="preserve">  一般行政管理事务（民政管理事务）</t>
  </si>
  <si>
    <t xml:space="preserve">  机关服务（民政管理事务）</t>
  </si>
  <si>
    <t xml:space="preserve">  民间组织管理</t>
  </si>
  <si>
    <t xml:space="preserve">  行政区划和地名管理</t>
  </si>
  <si>
    <t xml:space="preserve">  基层政权和社区建设</t>
  </si>
  <si>
    <t xml:space="preserve">  其他民政管理事务支出</t>
  </si>
  <si>
    <t xml:space="preserve">  用一般公共预算补充基金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</si>
  <si>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</si>
  <si>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</si>
  <si>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</si>
  <si>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</si>
  <si>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</si>
  <si>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</si>
  <si>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</si>
  <si>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</si>
  <si>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</si>
  <si>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</si>
  <si>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</si>
  <si>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</si>
  <si>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</si>
  <si>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</si>
  <si>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</si>
  <si>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</si>
  <si>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</si>
  <si>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</si>
  <si>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</si>
  <si>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</si>
  <si>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</si>
  <si>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</si>
  <si>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</si>
  <si>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</si>
  <si>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</si>
  <si>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</si>
  <si>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</si>
  <si>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</si>
  <si>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</si>
  <si>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</si>
  <si>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</si>
  <si>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</si>
  <si>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</si>
  <si>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</si>
  <si>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</si>
  <si>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假肢矫形</t>
  </si>
  <si>
    <t xml:space="preserve">  殡葬</t>
  </si>
  <si>
    <t xml:space="preserve">  社会福利事业单位</t>
  </si>
  <si>
    <t xml:space="preserve">  其他社会福利支出</t>
  </si>
  <si>
    <t xml:space="preserve">  行政运行（残疾人事业）</t>
  </si>
  <si>
    <t xml:space="preserve">  一般行政管理事务（残疾人事业）</t>
  </si>
  <si>
    <t xml:space="preserve">  机关服务（残疾人事业）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</si>
  <si>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</si>
  <si>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</si>
  <si>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</si>
  <si>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</si>
  <si>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</si>
  <si>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行政运行（红十字事业）</t>
  </si>
  <si>
    <t xml:space="preserve">  一般行政管理事务（红十字事业）</t>
  </si>
  <si>
    <t xml:space="preserve">  机关服务（红十字事业）</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</si>
  <si>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</si>
  <si>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</si>
  <si>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</si>
  <si>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</si>
  <si>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</si>
  <si>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</si>
  <si>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</si>
  <si>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</si>
  <si>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</si>
  <si>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</si>
  <si>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</si>
  <si>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</si>
  <si>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</si>
  <si>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</si>
  <si>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</si>
  <si>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</si>
  <si>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</si>
  <si>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</si>
  <si>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拥军优属</t>
  </si>
  <si>
    <t xml:space="preserve">  部队供应</t>
  </si>
  <si>
    <t xml:space="preserve">  其他退役军人事务管理支出</t>
  </si>
  <si>
    <t xml:space="preserve">  其他社会保障和就业支出</t>
  </si>
  <si>
    <t xml:space="preserve">  行政运行（医疗卫生管理事务）</t>
  </si>
  <si>
    <t xml:space="preserve">  一般行政管理事务（医疗卫生管理事务）</t>
  </si>
  <si>
    <t xml:space="preserve">  机关服务（医疗卫生管理事务）</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</si>
  <si>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</si>
  <si>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</si>
  <si>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</si>
  <si>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</si>
  <si>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</si>
  <si>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</si>
  <si>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</si>
  <si>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</si>
  <si>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</si>
  <si>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</si>
  <si>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</si>
  <si>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</si>
  <si>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</si>
  <si>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</si>
  <si>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</si>
  <si>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</si>
  <si>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</si>
  <si>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</si>
  <si>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</si>
  <si>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</si>
  <si>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</si>
  <si>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</si>
  <si>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</si>
  <si>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</si>
  <si>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</si>
  <si>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</si>
  <si>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</si>
  <si>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</si>
  <si>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</si>
  <si>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</si>
  <si>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</si>
  <si>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</si>
  <si>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</si>
  <si>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</si>
  <si>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</si>
  <si>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</si>
  <si>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</si>
  <si>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</si>
  <si>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</si>
  <si>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</si>
  <si>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</si>
  <si>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</si>
  <si>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</si>
  <si>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</si>
  <si>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</si>
  <si>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</si>
  <si>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</si>
  <si>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t>
  </si>
  <si>
    <t xml:space="preserve">  其他卫生健康支出</t>
  </si>
  <si>
    <t xml:space="preserve">  行政运行（环境保护管理事务）</t>
  </si>
  <si>
    <t xml:space="preserve">  一般行政管理事务（环境保护管理事务）</t>
  </si>
  <si>
    <t xml:space="preserve">  机关服务（环境保护管理事务）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</si>
  <si>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</si>
  <si>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</si>
  <si>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</si>
  <si>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</si>
  <si>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</si>
  <si>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</si>
  <si>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</si>
  <si>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</si>
  <si>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</si>
  <si>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</si>
  <si>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</si>
  <si>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</si>
  <si>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</si>
  <si>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</si>
  <si>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</si>
  <si>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生态保护</t>
  </si>
  <si>
    <t xml:space="preserve">  农村环境保护</t>
  </si>
  <si>
    <t xml:space="preserve">  自然保护区</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</si>
  <si>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</si>
  <si>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</si>
  <si>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</si>
  <si>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</si>
  <si>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</si>
  <si>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</si>
  <si>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</si>
  <si>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</si>
  <si>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</si>
  <si>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</si>
  <si>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</si>
  <si>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</si>
  <si>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</si>
  <si>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京津风沙源治理工程建设</t>
  </si>
  <si>
    <t xml:space="preserve">  其他风沙荒漠治理支出</t>
  </si>
  <si>
    <t xml:space="preserve">  退牧还草工程建设</t>
  </si>
  <si>
    <t xml:space="preserve">  其他退牧还草支出</t>
  </si>
  <si>
    <t xml:space="preserve">  已垦草原退耕还草</t>
  </si>
  <si>
    <t xml:space="preserve">  能源节约利用</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</si>
  <si>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</si>
  <si>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</si>
  <si>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</si>
  <si>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</si>
  <si>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</si>
  <si>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</si>
  <si>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</si>
  <si>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行政运行（能源管理事务）</t>
  </si>
  <si>
    <t xml:space="preserve">  一般行政管理事务（能源管理事务）</t>
  </si>
  <si>
    <t xml:space="preserve">  机关服务（能源管理事务）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</si>
  <si>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</si>
  <si>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</si>
  <si>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</si>
  <si>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</si>
  <si>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</si>
  <si>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</si>
  <si>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</si>
  <si>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信息化建设（能源管理事务）</t>
  </si>
  <si>
    <t xml:space="preserve">  农村电网建设</t>
  </si>
  <si>
    <t xml:space="preserve">  事业运行（能源管理事务）</t>
  </si>
  <si>
    <t xml:space="preserve">  其他能源管理事务支出</t>
  </si>
  <si>
    <t xml:space="preserve">  其他节能环保支出</t>
  </si>
  <si>
    <t xml:space="preserve">  行政运行（城乡社区管理事务）</t>
  </si>
  <si>
    <t xml:space="preserve">  一般行政管理事务（城乡社区管理事务）</t>
  </si>
  <si>
    <t xml:space="preserve">  机关服务（城乡社区管理事务）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</si>
  <si>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</si>
  <si>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</si>
  <si>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</si>
  <si>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</si>
  <si>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</si>
  <si>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</si>
  <si>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</si>
  <si>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</si>
  <si>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小城镇基础设施建设</t>
  </si>
  <si>
    <t xml:space="preserve">  其他城乡社区公共设施支出</t>
  </si>
  <si>
    <t xml:space="preserve">  城乡社区环境卫生</t>
  </si>
  <si>
    <t xml:space="preserve">  建设市场管理与监督</t>
  </si>
  <si>
    <t xml:space="preserve">  行政运行（农业）</t>
  </si>
  <si>
    <t xml:space="preserve">  一般行政管理事务（农业）</t>
  </si>
  <si>
    <t xml:space="preserve">  机关服务（农业）</t>
  </si>
  <si>
    <t xml:space="preserve">  事业运行（农业）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</si>
  <si>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</si>
  <si>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</si>
  <si>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</si>
  <si>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</si>
  <si>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</si>
  <si>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</si>
  <si>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</si>
  <si>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</si>
  <si>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</si>
  <si>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</si>
  <si>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</si>
  <si>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</si>
  <si>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</si>
  <si>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</si>
  <si>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</si>
  <si>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</si>
  <si>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</si>
  <si>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</si>
  <si>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</si>
  <si>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</si>
  <si>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行政运行（林业）</t>
  </si>
  <si>
    <t xml:space="preserve">  一般行政管理事务（林业）</t>
  </si>
  <si>
    <t xml:space="preserve">  机关服务（林业）</t>
  </si>
  <si>
    <t xml:space="preserve">  事业机构</t>
  </si>
  <si>
    <t xml:space="preserve">  森林培育（林业）</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</si>
  <si>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</si>
  <si>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</si>
  <si>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</si>
  <si>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</si>
  <si>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</si>
  <si>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</si>
  <si>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</si>
  <si>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</si>
  <si>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产业化管理</t>
  </si>
  <si>
    <t xml:space="preserve">  信息管理（林业）</t>
  </si>
  <si>
    <t xml:space="preserve">  林区公共支出（林业）</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</si>
  <si>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</si>
  <si>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</si>
  <si>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</si>
  <si>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</si>
  <si>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</si>
  <si>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</si>
  <si>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</si>
  <si>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行政运行（水利）</t>
  </si>
  <si>
    <t xml:space="preserve">  一般行政管理事务（水利）</t>
  </si>
  <si>
    <t xml:space="preserve">  机关服务（水利）</t>
  </si>
  <si>
    <t xml:space="preserve">  水利行业业务管理</t>
  </si>
  <si>
    <t xml:space="preserve">  水利工程建设（水利）</t>
  </si>
  <si>
    <t xml:space="preserve">  水利工程运行与维护</t>
  </si>
  <si>
    <t xml:space="preserve">  长江黄河等流域管理</t>
  </si>
  <si>
    <t xml:space="preserve">  水利前期工作</t>
  </si>
  <si>
    <t xml:space="preserve">  水利执法监督</t>
  </si>
  <si>
    <t xml:space="preserve">  水土保持（水利）</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</si>
  <si>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</si>
  <si>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</si>
  <si>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</si>
  <si>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</si>
  <si>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</si>
  <si>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</si>
  <si>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</si>
  <si>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</si>
  <si>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</si>
  <si>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</si>
  <si>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</si>
  <si>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信息管理（水利）</t>
  </si>
  <si>
    <t xml:space="preserve">  水利建设移民支出</t>
  </si>
  <si>
    <t xml:space="preserve">  农村人畜饮水</t>
  </si>
  <si>
    <t xml:space="preserve">  其他水利支出</t>
  </si>
  <si>
    <t xml:space="preserve">  行政运行（南水北调）</t>
  </si>
  <si>
    <t xml:space="preserve">  一般行政管理事务（南水北调）</t>
  </si>
  <si>
    <t xml:space="preserve">  机关服务（南水北调）</t>
  </si>
  <si>
    <t xml:space="preserve">  南水北调工程建设（南水北调）</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</si>
  <si>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</si>
  <si>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</si>
  <si>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</si>
  <si>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</si>
  <si>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</si>
  <si>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</si>
  <si>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行政运行（扶贫）</t>
  </si>
  <si>
    <t xml:space="preserve">  一般行政管理事务（扶贫）</t>
  </si>
  <si>
    <t xml:space="preserve">  机关服务（扶贫）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</si>
  <si>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</si>
  <si>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</si>
  <si>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</si>
  <si>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</si>
  <si>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</si>
  <si>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</si>
  <si>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</si>
  <si>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机构运行（农业综合开发）</t>
  </si>
  <si>
    <t xml:space="preserve">  土地治理</t>
  </si>
  <si>
    <t xml:space="preserve">  产业化发展</t>
  </si>
  <si>
    <t xml:space="preserve">  创新示范</t>
  </si>
  <si>
    <t xml:space="preserve">  其他农业综合开发支出</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</si>
  <si>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</si>
  <si>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</si>
  <si>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</si>
  <si>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</si>
  <si>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</si>
  <si>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</si>
  <si>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</si>
  <si>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</si>
  <si>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</si>
  <si>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</si>
  <si>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</si>
  <si>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</si>
  <si>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棉花目标价格补贴</t>
  </si>
  <si>
    <t xml:space="preserve">  其他目标价格补贴</t>
  </si>
  <si>
    <t xml:space="preserve">  其他农林水支出</t>
  </si>
  <si>
    <t xml:space="preserve">  化解其他公益性乡村债务支出</t>
  </si>
  <si>
    <t xml:space="preserve">  行政运行（公路水路运输）</t>
  </si>
  <si>
    <t xml:space="preserve">  一般行政管理事务（公路水路运输）</t>
  </si>
  <si>
    <t xml:space="preserve">  机关服务（公路水路运输）</t>
  </si>
  <si>
    <t xml:space="preserve">  公路建设</t>
  </si>
  <si>
    <t xml:space="preserve">  公路养护（公路水路运输）</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</si>
  <si>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</si>
  <si>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</si>
  <si>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</si>
  <si>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</si>
  <si>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</si>
  <si>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港口设施（公路水路运输）</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</si>
  <si>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</si>
  <si>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</si>
  <si>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</si>
  <si>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</si>
  <si>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</si>
  <si>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</si>
  <si>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</si>
  <si>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</si>
  <si>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</si>
  <si>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</si>
  <si>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</si>
  <si>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行政运行（铁路运输）</t>
  </si>
  <si>
    <t xml:space="preserve">  一般行政管理事务（铁路运输）</t>
  </si>
  <si>
    <t xml:space="preserve">  机关服务（铁路运输）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</si>
  <si>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</si>
  <si>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</si>
  <si>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</si>
  <si>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</si>
  <si>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</si>
  <si>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</si>
  <si>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行政运行（民用航空运输）</t>
  </si>
  <si>
    <t xml:space="preserve">  一般行政管理事务（民用航空运输）</t>
  </si>
  <si>
    <t xml:space="preserve">  机关服务（民用航空运输）</t>
  </si>
  <si>
    <t xml:space="preserve">  机场建设</t>
  </si>
  <si>
    <t xml:space="preserve">  空管系统建设（民用航空运输）</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</si>
  <si>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</si>
  <si>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</si>
  <si>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</si>
  <si>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</si>
  <si>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</si>
  <si>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</si>
  <si>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</si>
  <si>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成品油价格改革补贴其他支出</t>
  </si>
  <si>
    <t xml:space="preserve">  行政运行（邮政业支出）</t>
  </si>
  <si>
    <t xml:space="preserve">  一般行政管理事务（邮政业支出）</t>
  </si>
  <si>
    <t xml:space="preserve">  机关服务（邮政业支出）</t>
  </si>
  <si>
    <t xml:space="preserve">  行业监管（邮政业支出）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</si>
  <si>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</si>
  <si>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</si>
  <si>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</si>
  <si>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</si>
  <si>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</si>
  <si>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</si>
  <si>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</si>
  <si>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</si>
  <si>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行政运行（资源勘探开发）</t>
  </si>
  <si>
    <t xml:space="preserve">  一般行政管理事务（资源勘探开发）</t>
  </si>
  <si>
    <t xml:space="preserve">  机关服务（资源勘探开发）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</si>
  <si>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</si>
  <si>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</si>
  <si>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</si>
  <si>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</si>
  <si>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</si>
  <si>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</si>
  <si>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行政运行（制造业）</t>
  </si>
  <si>
    <t xml:space="preserve">  一般行政管理事务（制造业）</t>
  </si>
  <si>
    <t xml:space="preserve">  机关服务（制造业）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</si>
  <si>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</si>
  <si>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</si>
  <si>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</si>
  <si>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</si>
  <si>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</si>
  <si>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</si>
  <si>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</si>
  <si>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</si>
  <si>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</si>
  <si>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</si>
  <si>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</si>
  <si>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</si>
  <si>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行政运行（建筑业）</t>
  </si>
  <si>
    <t xml:space="preserve">  一般行政管理事务（建筑业）</t>
  </si>
  <si>
    <t xml:space="preserve">  机关服务（建筑业）</t>
  </si>
  <si>
    <t xml:space="preserve">  其他建筑业支出</t>
  </si>
  <si>
    <t xml:space="preserve">  行政运行（工业和信息产业监管）</t>
  </si>
  <si>
    <t xml:space="preserve">  一般行政管理事务（工业和信息产业监管）</t>
  </si>
  <si>
    <t xml:space="preserve">  机关服务（工业和信息产业监管）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</si>
  <si>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</si>
  <si>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</si>
  <si>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</si>
  <si>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</si>
  <si>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</si>
  <si>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</si>
  <si>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</si>
  <si>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行业监管（工业和信息产业监管）</t>
  </si>
  <si>
    <t xml:space="preserve">  技术基础研究</t>
  </si>
  <si>
    <t xml:space="preserve">  其他工业和信息产业监管支出</t>
  </si>
  <si>
    <t xml:space="preserve">  行政运行（国有资产监管）</t>
  </si>
  <si>
    <t xml:space="preserve">  一般行政管理事务（国有资产监管）</t>
  </si>
  <si>
    <t xml:space="preserve">  机关服务（国有资产监管）</t>
  </si>
  <si>
    <t xml:space="preserve">  国有企业监事会专项</t>
  </si>
  <si>
    <t xml:space="preserve">  中央企业专项管理</t>
  </si>
  <si>
    <t xml:space="preserve">  其他国有资产监管支出</t>
  </si>
  <si>
    <t xml:space="preserve">  行政运行（支持中小企业发展和管理支出）</t>
  </si>
  <si>
    <t xml:space="preserve">  一般行政管理事务（支持中小企业发展和管理支出）</t>
  </si>
  <si>
    <t xml:space="preserve">  机关服务（支持中小企业发展和管理支出）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</si>
  <si>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</si>
  <si>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</si>
  <si>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</si>
  <si>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</si>
  <si>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</si>
  <si>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</si>
  <si>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</si>
  <si>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</si>
  <si>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行政运行（商业流通事务）</t>
  </si>
  <si>
    <t xml:space="preserve">  一般行政管理事务（商业流通事务）</t>
  </si>
  <si>
    <t xml:space="preserve">  机关服务（商业流通事务）</t>
  </si>
  <si>
    <t xml:space="preserve">  食品流通安全补贴</t>
  </si>
  <si>
    <t xml:space="preserve">  市场监测及信息管理</t>
  </si>
  <si>
    <t xml:space="preserve">  民贸企业补贴</t>
  </si>
  <si>
    <t xml:space="preserve">  民贸民品贷款贴息</t>
  </si>
  <si>
    <t xml:space="preserve">  事业运行（商业流通事务）</t>
  </si>
  <si>
    <t xml:space="preserve">  其他商业流通事务支出</t>
  </si>
  <si>
    <t xml:space="preserve">  行政运行（涉外发展服务支出）</t>
  </si>
  <si>
    <t xml:space="preserve">  一般行政管理事务（涉外发展服务支出）</t>
  </si>
  <si>
    <t xml:space="preserve">  机关服务（涉外发展服务支出）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</si>
  <si>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</si>
  <si>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</si>
  <si>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</si>
  <si>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</si>
  <si>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行政运行（金融部门行政支出）</t>
  </si>
  <si>
    <t xml:space="preserve">  一般行政管理事务（金融部门行政支出）</t>
  </si>
  <si>
    <t xml:space="preserve">  机关服务（金融部门行政支出）</t>
  </si>
  <si>
    <t xml:space="preserve">  安全防卫</t>
  </si>
  <si>
    <t xml:space="preserve">  事业运行（金融部门行政支出）</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</si>
  <si>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</si>
  <si>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</si>
  <si>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</si>
  <si>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</si>
  <si>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</si>
  <si>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</si>
  <si>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</si>
  <si>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</si>
  <si>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</si>
  <si>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</si>
  <si>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</si>
  <si>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</si>
  <si>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</si>
  <si>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</si>
  <si>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</si>
  <si>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</si>
  <si>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</si>
  <si>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t>
  </si>
  <si>
    <t xml:space="preserve">  行政运行（国土资源事务）</t>
  </si>
  <si>
    <t xml:space="preserve">  一般行政管理事务（国土资源事务）</t>
  </si>
  <si>
    <t xml:space="preserve">  机关服务（国土资源事务）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</si>
  <si>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</si>
  <si>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</si>
  <si>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</si>
  <si>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</si>
  <si>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</si>
  <si>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</si>
  <si>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</si>
  <si>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</si>
  <si>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</si>
  <si>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</si>
  <si>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</si>
  <si>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</si>
  <si>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</si>
  <si>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事业运行（国土资源事务）</t>
  </si>
  <si>
    <t xml:space="preserve">  其他自然资源事务支出</t>
  </si>
  <si>
    <t xml:space="preserve">  行政运行（海洋管理事务）</t>
  </si>
  <si>
    <t xml:space="preserve">  一般行政管理事务（海洋管理事务）</t>
  </si>
  <si>
    <t xml:space="preserve">  机关服务（海洋管理事务）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</si>
  <si>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</si>
  <si>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</si>
  <si>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</si>
  <si>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</si>
  <si>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</si>
  <si>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</si>
  <si>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</si>
  <si>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</si>
  <si>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</si>
  <si>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</si>
  <si>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</si>
  <si>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</si>
  <si>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</si>
  <si>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事业运行（海洋管理事务）</t>
  </si>
  <si>
    <t xml:space="preserve">  其他海洋管理事务支出</t>
  </si>
  <si>
    <t xml:space="preserve">  行政运行（测绘事务）</t>
  </si>
  <si>
    <t xml:space="preserve">  一般行政管理事务（测绘事务）</t>
  </si>
  <si>
    <t xml:space="preserve">  机关服务（测绘事务）</t>
  </si>
  <si>
    <t xml:space="preserve">  基础测绘</t>
  </si>
  <si>
    <t xml:space="preserve">  航空摄影</t>
  </si>
  <si>
    <t xml:space="preserve">  测绘工程建设</t>
  </si>
  <si>
    <t xml:space="preserve">  事业运行（测绘事务）</t>
  </si>
  <si>
    <t xml:space="preserve">  其他测绘事务支出</t>
  </si>
  <si>
    <t xml:space="preserve">  行政运行（气象事务）</t>
  </si>
  <si>
    <t xml:space="preserve">  一般行政管理事务（气象事务）</t>
  </si>
  <si>
    <t xml:space="preserve">  机关服务（气象事务）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</si>
  <si>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</si>
  <si>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</si>
  <si>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</si>
  <si>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</si>
  <si>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</si>
  <si>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</si>
  <si>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</si>
  <si>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</si>
  <si>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</si>
  <si>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</si>
  <si>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</si>
  <si>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</si>
  <si>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</si>
  <si>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</si>
  <si>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</si>
  <si>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</si>
  <si>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</si>
  <si>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</si>
  <si>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</si>
  <si>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</si>
  <si>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</si>
  <si>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</si>
  <si>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</si>
  <si>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</si>
  <si>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</si>
  <si>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</si>
  <si>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行政运行（粮油事务）</t>
  </si>
  <si>
    <t xml:space="preserve">  一般行政管理事务（粮油事务）</t>
  </si>
  <si>
    <t xml:space="preserve">  机关服务（粮油事务）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</si>
  <si>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</si>
  <si>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</si>
  <si>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</si>
  <si>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</si>
  <si>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</si>
  <si>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</si>
  <si>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</si>
  <si>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</si>
  <si>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</si>
  <si>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事业运行（粮油事务）</t>
  </si>
  <si>
    <t xml:space="preserve">  其他粮油事务支出</t>
  </si>
  <si>
    <t xml:space="preserve">  行政运行（物资事务）</t>
  </si>
  <si>
    <t xml:space="preserve">  一般行政管理事务（物资事务）</t>
  </si>
  <si>
    <t xml:space="preserve">  机关服务（物资事务）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</si>
  <si>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</si>
  <si>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</si>
  <si>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</si>
  <si>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</si>
  <si>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</si>
  <si>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</si>
  <si>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</si>
  <si>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</si>
  <si>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事业运行（物资事务）</t>
  </si>
  <si>
    <t xml:space="preserve">  其他物资事务支出</t>
  </si>
  <si>
    <t xml:space="preserve">  石油储备</t>
  </si>
  <si>
    <t xml:space="preserve">  天然铀能源储备</t>
  </si>
  <si>
    <t xml:space="preserve">  煤炭储备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</si>
  <si>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</si>
  <si>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</si>
  <si>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</si>
  <si>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</si>
  <si>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</si>
  <si>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</si>
  <si>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</si>
  <si>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</si>
  <si>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</si>
  <si>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</si>
  <si>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</si>
  <si>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</si>
  <si>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</si>
  <si>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</si>
  <si>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</si>
  <si>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</si>
  <si>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</si>
  <si>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</si>
  <si>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</si>
  <si>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</si>
  <si>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</si>
  <si>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</si>
  <si>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</si>
  <si>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</si>
  <si>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消防应急救援</t>
  </si>
  <si>
    <t xml:space="preserve">  其他消防事务支出</t>
  </si>
  <si>
    <t xml:space="preserve">  森林消防应急救援</t>
  </si>
  <si>
    <t xml:space="preserve">  其他森林消防事务支出</t>
  </si>
  <si>
    <t xml:space="preserve">  煤矿安全监察事务</t>
  </si>
  <si>
    <t xml:space="preserve">  煤矿应急救援事务</t>
  </si>
  <si>
    <t xml:space="preserve">  其他煤矿安全支出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</si>
  <si>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</si>
  <si>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</si>
  <si>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</si>
  <si>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</si>
  <si>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</si>
  <si>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</si>
  <si>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</si>
  <si>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</si>
  <si>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</si>
  <si>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</si>
  <si>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</si>
  <si>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</si>
  <si>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</si>
  <si>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</si>
  <si>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</si>
  <si>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</si>
  <si>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</si>
  <si>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</si>
  <si>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</si>
  <si>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</si>
  <si>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</si>
  <si>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</si>
  <si>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</si>
  <si>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</si>
  <si>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</si>
  <si>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</si>
  <si>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当年预算数为上年预算数的％</t>
    <phoneticPr fontId="37" type="noConversion"/>
  </si>
  <si>
    <t xml:space="preserve">    环境保护税</t>
    <phoneticPr fontId="37" type="noConversion"/>
  </si>
  <si>
    <t>2019年度一般公共预算收入预算表</t>
    <phoneticPr fontId="37" type="noConversion"/>
  </si>
  <si>
    <t>七、文化旅游体育与传媒支出</t>
    <phoneticPr fontId="37" type="noConversion"/>
  </si>
  <si>
    <t>九、医疗健康支出</t>
    <phoneticPr fontId="37" type="noConversion"/>
  </si>
  <si>
    <t>十七、援助其他地区支出</t>
    <phoneticPr fontId="37" type="noConversion"/>
  </si>
  <si>
    <t>十八、自然资源海洋气象等支出</t>
    <phoneticPr fontId="37" type="noConversion"/>
  </si>
  <si>
    <t>二十一、灾害防治及应急管理支出</t>
    <phoneticPr fontId="37" type="noConversion"/>
  </si>
  <si>
    <t>二十二、预备费</t>
    <phoneticPr fontId="37" type="noConversion"/>
  </si>
  <si>
    <t>二十三、其他支出</t>
    <phoneticPr fontId="37" type="noConversion"/>
  </si>
  <si>
    <t>二十四、债务付息支出</t>
    <phoneticPr fontId="37" type="noConversion"/>
  </si>
  <si>
    <t>二十五、债务发行费用支出</t>
    <phoneticPr fontId="37" type="noConversion"/>
  </si>
  <si>
    <t>2019年度一般公共预算支出预算表</t>
    <phoneticPr fontId="37" type="noConversion"/>
  </si>
  <si>
    <t>2019年度本级一般公共预算支出经济分类情况表</t>
    <phoneticPr fontId="37" type="noConversion"/>
  </si>
  <si>
    <t>201</t>
  </si>
  <si>
    <t>20101</t>
  </si>
  <si>
    <t>2010101</t>
  </si>
  <si>
    <t>2010102</t>
  </si>
  <si>
    <t>2010103</t>
  </si>
  <si>
    <t>2010104</t>
  </si>
  <si>
    <t>2010105</t>
  </si>
  <si>
    <t>2010106</t>
  </si>
  <si>
    <t>2010107</t>
  </si>
  <si>
    <t>2010108</t>
  </si>
  <si>
    <t>2010109</t>
  </si>
  <si>
    <t>2010150</t>
  </si>
  <si>
    <t>2010199</t>
  </si>
  <si>
    <t>20102</t>
  </si>
  <si>
    <t>2010201</t>
  </si>
  <si>
    <t>2010202</t>
  </si>
  <si>
    <t>2010203</t>
  </si>
  <si>
    <t>2010204</t>
  </si>
  <si>
    <t>2010205</t>
  </si>
  <si>
    <t>2010206</t>
  </si>
  <si>
    <t>2010250</t>
  </si>
  <si>
    <t>2010299</t>
  </si>
  <si>
    <t>20103</t>
  </si>
  <si>
    <t>2010301</t>
  </si>
  <si>
    <t>2010302</t>
  </si>
  <si>
    <t>2010303</t>
  </si>
  <si>
    <t>2010304</t>
  </si>
  <si>
    <t>2010305</t>
  </si>
  <si>
    <t>2010306</t>
  </si>
  <si>
    <t>2010308</t>
  </si>
  <si>
    <t>2010309</t>
  </si>
  <si>
    <t>2010350</t>
  </si>
  <si>
    <t>2010399</t>
  </si>
  <si>
    <t>20104</t>
  </si>
  <si>
    <t>2010401</t>
  </si>
  <si>
    <t>2010402</t>
  </si>
  <si>
    <t>2010403</t>
  </si>
  <si>
    <t>2010404</t>
  </si>
  <si>
    <t>2010405</t>
  </si>
  <si>
    <t>2010406</t>
  </si>
  <si>
    <t>2010407</t>
  </si>
  <si>
    <t>2010408</t>
  </si>
  <si>
    <t>2010409</t>
  </si>
  <si>
    <t>2010450</t>
  </si>
  <si>
    <t>2010499</t>
  </si>
  <si>
    <t>20105</t>
  </si>
  <si>
    <t>2010501</t>
  </si>
  <si>
    <t>2010502</t>
  </si>
  <si>
    <t>2010503</t>
  </si>
  <si>
    <t>2010504</t>
  </si>
  <si>
    <t>2010505</t>
  </si>
  <si>
    <t>2010506</t>
  </si>
  <si>
    <t>2010507</t>
  </si>
  <si>
    <t>2010508</t>
  </si>
  <si>
    <t>2010550</t>
  </si>
  <si>
    <t>2010599</t>
  </si>
  <si>
    <t>20106</t>
  </si>
  <si>
    <t>2010601</t>
  </si>
  <si>
    <t>2010602</t>
  </si>
  <si>
    <t>2010603</t>
  </si>
  <si>
    <t>2010604</t>
  </si>
  <si>
    <t>2010605</t>
  </si>
  <si>
    <t>2010606</t>
  </si>
  <si>
    <t>2010607</t>
  </si>
  <si>
    <t>2010608</t>
  </si>
  <si>
    <t>2010650</t>
  </si>
  <si>
    <t>2010699</t>
  </si>
  <si>
    <t>20107</t>
  </si>
  <si>
    <t>2010701</t>
  </si>
  <si>
    <t>2010702</t>
  </si>
  <si>
    <t>2010703</t>
  </si>
  <si>
    <t>2010704</t>
  </si>
  <si>
    <t>2010705</t>
  </si>
  <si>
    <t>2010706</t>
  </si>
  <si>
    <t>2010707</t>
  </si>
  <si>
    <t>2010708</t>
  </si>
  <si>
    <t>2010709</t>
  </si>
  <si>
    <t>2010750</t>
  </si>
  <si>
    <t>2010799</t>
  </si>
  <si>
    <t>20108</t>
  </si>
  <si>
    <t>2010801</t>
  </si>
  <si>
    <t>2010802</t>
  </si>
  <si>
    <t>2010803</t>
  </si>
  <si>
    <t>2010804</t>
  </si>
  <si>
    <t>2010805</t>
  </si>
  <si>
    <t>2010806</t>
  </si>
  <si>
    <t>2010850</t>
  </si>
  <si>
    <t>2010899</t>
  </si>
  <si>
    <t>20109</t>
  </si>
  <si>
    <t>2010901</t>
  </si>
  <si>
    <t>2010902</t>
  </si>
  <si>
    <t>2010903</t>
  </si>
  <si>
    <t>2010905</t>
  </si>
  <si>
    <t>2010907</t>
  </si>
  <si>
    <t>2010908</t>
  </si>
  <si>
    <t>2010909</t>
  </si>
  <si>
    <t>2010910</t>
  </si>
  <si>
    <t>2010911</t>
  </si>
  <si>
    <t>2010912</t>
  </si>
  <si>
    <t>2010950</t>
  </si>
  <si>
    <t>2010999</t>
  </si>
  <si>
    <t>20110</t>
  </si>
  <si>
    <t>2011001</t>
  </si>
  <si>
    <t>2011002</t>
  </si>
  <si>
    <t>2011003</t>
  </si>
  <si>
    <t>2011004</t>
  </si>
  <si>
    <t>2011005</t>
  </si>
  <si>
    <t>2011007</t>
  </si>
  <si>
    <t>2011008</t>
  </si>
  <si>
    <t>2011050</t>
  </si>
  <si>
    <t>2011099</t>
  </si>
  <si>
    <t>20111</t>
  </si>
  <si>
    <t>2011101</t>
  </si>
  <si>
    <t>2011102</t>
  </si>
  <si>
    <t>2011103</t>
  </si>
  <si>
    <t>2011104</t>
  </si>
  <si>
    <t>2011105</t>
  </si>
  <si>
    <t>2011106</t>
  </si>
  <si>
    <t>2011150</t>
  </si>
  <si>
    <t>2011199</t>
  </si>
  <si>
    <t>20113</t>
  </si>
  <si>
    <t>2011301</t>
  </si>
  <si>
    <t>2011302</t>
  </si>
  <si>
    <t>2011303</t>
  </si>
  <si>
    <t>2011304</t>
  </si>
  <si>
    <t>2011305</t>
  </si>
  <si>
    <t>2011306</t>
  </si>
  <si>
    <t>2011307</t>
  </si>
  <si>
    <t>2011308</t>
  </si>
  <si>
    <t>2011350</t>
  </si>
  <si>
    <t>2011399</t>
  </si>
  <si>
    <t>20114</t>
  </si>
  <si>
    <t>2011401</t>
  </si>
  <si>
    <t>2011402</t>
  </si>
  <si>
    <t>2011403</t>
  </si>
  <si>
    <t>2011404</t>
  </si>
  <si>
    <t>2011405</t>
  </si>
  <si>
    <t>2011406</t>
  </si>
  <si>
    <t>2011407</t>
  </si>
  <si>
    <t>2011408</t>
  </si>
  <si>
    <t>2011409</t>
  </si>
  <si>
    <t>2011410</t>
  </si>
  <si>
    <t>2011411</t>
  </si>
  <si>
    <t>2011450</t>
  </si>
  <si>
    <t>2011499</t>
  </si>
  <si>
    <t>20123</t>
  </si>
  <si>
    <t>2012301</t>
  </si>
  <si>
    <t>2012302</t>
  </si>
  <si>
    <t>2012303</t>
  </si>
  <si>
    <t>2012304</t>
  </si>
  <si>
    <t>2012350</t>
  </si>
  <si>
    <t>2012399</t>
  </si>
  <si>
    <t>20125</t>
  </si>
  <si>
    <t>2012501</t>
  </si>
  <si>
    <t>2012502</t>
  </si>
  <si>
    <t>2012503</t>
  </si>
  <si>
    <t>2012504</t>
  </si>
  <si>
    <t>2012505</t>
  </si>
  <si>
    <t>2012550</t>
  </si>
  <si>
    <t>2012599</t>
  </si>
  <si>
    <t>20126</t>
  </si>
  <si>
    <t>2012601</t>
  </si>
  <si>
    <t>2012602</t>
  </si>
  <si>
    <t>2012603</t>
  </si>
  <si>
    <t>2012604</t>
  </si>
  <si>
    <t>2012699</t>
  </si>
  <si>
    <t>20128</t>
  </si>
  <si>
    <t>2012801</t>
  </si>
  <si>
    <t>2012802</t>
  </si>
  <si>
    <t>2012803</t>
  </si>
  <si>
    <t>2012804</t>
  </si>
  <si>
    <t>2012850</t>
  </si>
  <si>
    <t>2012899</t>
  </si>
  <si>
    <t>20129</t>
  </si>
  <si>
    <t>2012901</t>
  </si>
  <si>
    <t>2012902</t>
  </si>
  <si>
    <t>2012903</t>
  </si>
  <si>
    <t>2012906</t>
  </si>
  <si>
    <t>2012950</t>
  </si>
  <si>
    <t>2012999</t>
  </si>
  <si>
    <t>20131</t>
  </si>
  <si>
    <t>2013101</t>
  </si>
  <si>
    <t>2013102</t>
  </si>
  <si>
    <t>2013103</t>
  </si>
  <si>
    <t>2013105</t>
  </si>
  <si>
    <t>2013150</t>
  </si>
  <si>
    <t>2013199</t>
  </si>
  <si>
    <t>20132</t>
  </si>
  <si>
    <t>2013201</t>
  </si>
  <si>
    <t>2013202</t>
  </si>
  <si>
    <t>2013203</t>
  </si>
  <si>
    <t>2013204</t>
  </si>
  <si>
    <t>2013250</t>
  </si>
  <si>
    <t>2013299</t>
  </si>
  <si>
    <t>20133</t>
  </si>
  <si>
    <t>2013301</t>
  </si>
  <si>
    <t>2013302</t>
  </si>
  <si>
    <t>2013303</t>
  </si>
  <si>
    <t>2013350</t>
  </si>
  <si>
    <t>2013399</t>
  </si>
  <si>
    <t>20134</t>
  </si>
  <si>
    <t>2013401</t>
  </si>
  <si>
    <t>2013402</t>
  </si>
  <si>
    <t>2013403</t>
  </si>
  <si>
    <t>2013404</t>
  </si>
  <si>
    <t>2013405</t>
  </si>
  <si>
    <t>2013450</t>
  </si>
  <si>
    <t>2013499</t>
  </si>
  <si>
    <t>20135</t>
  </si>
  <si>
    <t>2013501</t>
  </si>
  <si>
    <t>2013502</t>
  </si>
  <si>
    <t>2013503</t>
  </si>
  <si>
    <t>2013550</t>
  </si>
  <si>
    <t>2013599</t>
  </si>
  <si>
    <t>20136</t>
  </si>
  <si>
    <t>2013601</t>
  </si>
  <si>
    <t>2013602</t>
  </si>
  <si>
    <t>2013603</t>
  </si>
  <si>
    <t>2013650</t>
  </si>
  <si>
    <t>2013699</t>
  </si>
  <si>
    <t>20137</t>
  </si>
  <si>
    <t>2013701</t>
  </si>
  <si>
    <t>2013702</t>
  </si>
  <si>
    <t>2013703</t>
  </si>
  <si>
    <t>2013750</t>
  </si>
  <si>
    <t>2013799</t>
  </si>
  <si>
    <t>20138</t>
  </si>
  <si>
    <t>2013801</t>
  </si>
  <si>
    <t>2013802</t>
  </si>
  <si>
    <t>2013803</t>
  </si>
  <si>
    <t>2013804</t>
  </si>
  <si>
    <t>2013805</t>
  </si>
  <si>
    <t>2013806</t>
  </si>
  <si>
    <t>2013807</t>
  </si>
  <si>
    <t>2013808</t>
  </si>
  <si>
    <t>2013809</t>
  </si>
  <si>
    <t>2013810</t>
  </si>
  <si>
    <t>2013811</t>
  </si>
  <si>
    <t>2013812</t>
  </si>
  <si>
    <t>2013813</t>
  </si>
  <si>
    <t>2013814</t>
  </si>
  <si>
    <t>2013850</t>
  </si>
  <si>
    <t>2013899</t>
  </si>
  <si>
    <t>20199</t>
  </si>
  <si>
    <t>2019901</t>
  </si>
  <si>
    <t>2019999</t>
  </si>
  <si>
    <t>202</t>
  </si>
  <si>
    <t>20201</t>
  </si>
  <si>
    <t>2020101</t>
  </si>
  <si>
    <t>2020102</t>
  </si>
  <si>
    <t>2020103</t>
  </si>
  <si>
    <t>2020104</t>
  </si>
  <si>
    <t>2020150</t>
  </si>
  <si>
    <t>2020199</t>
  </si>
  <si>
    <t>20202</t>
  </si>
  <si>
    <t>2020201</t>
  </si>
  <si>
    <t>2020202</t>
  </si>
  <si>
    <t>20203</t>
  </si>
  <si>
    <t>2020304</t>
  </si>
  <si>
    <t>2020306</t>
  </si>
  <si>
    <t>20204</t>
  </si>
  <si>
    <t>2020401</t>
  </si>
  <si>
    <t>2020402</t>
  </si>
  <si>
    <t>2020403</t>
  </si>
  <si>
    <t>2020404</t>
  </si>
  <si>
    <t>2020499</t>
  </si>
  <si>
    <t>20205</t>
  </si>
  <si>
    <t>2020503</t>
  </si>
  <si>
    <t>2020504</t>
  </si>
  <si>
    <t>2020599</t>
  </si>
  <si>
    <t>20206</t>
  </si>
  <si>
    <t>2020601</t>
  </si>
  <si>
    <t>20207</t>
  </si>
  <si>
    <t>2020701</t>
  </si>
  <si>
    <t>2020702</t>
  </si>
  <si>
    <t>2020703</t>
  </si>
  <si>
    <t>2020799</t>
  </si>
  <si>
    <t>20208</t>
  </si>
  <si>
    <t>2020801</t>
  </si>
  <si>
    <t>2020802</t>
  </si>
  <si>
    <t>2020803</t>
  </si>
  <si>
    <t>2020850</t>
  </si>
  <si>
    <t>2020899</t>
  </si>
  <si>
    <t>20299</t>
  </si>
  <si>
    <t>2029901</t>
  </si>
  <si>
    <t>203</t>
  </si>
  <si>
    <t>20301</t>
  </si>
  <si>
    <t>2030101</t>
  </si>
  <si>
    <t>20304</t>
  </si>
  <si>
    <t>2030401</t>
  </si>
  <si>
    <t>20305</t>
  </si>
  <si>
    <t>2030501</t>
  </si>
  <si>
    <t>20306</t>
  </si>
  <si>
    <t>2030601</t>
  </si>
  <si>
    <t>2030602</t>
  </si>
  <si>
    <t>2030603</t>
  </si>
  <si>
    <t>2030604</t>
  </si>
  <si>
    <t>2030605</t>
  </si>
  <si>
    <t>2030606</t>
  </si>
  <si>
    <t>2030607</t>
  </si>
  <si>
    <t>2030608</t>
  </si>
  <si>
    <t>2030699</t>
  </si>
  <si>
    <t>20399</t>
  </si>
  <si>
    <t>2039901</t>
  </si>
  <si>
    <t>204</t>
  </si>
  <si>
    <t>20401</t>
  </si>
  <si>
    <t>2040101</t>
  </si>
  <si>
    <t>2040199</t>
  </si>
  <si>
    <t>20402</t>
  </si>
  <si>
    <t>2040201</t>
  </si>
  <si>
    <t>2040202</t>
  </si>
  <si>
    <t>2040203</t>
  </si>
  <si>
    <t>2040219</t>
  </si>
  <si>
    <t>2040220</t>
  </si>
  <si>
    <t>2040221</t>
  </si>
  <si>
    <t>2040250</t>
  </si>
  <si>
    <t>2040299</t>
  </si>
  <si>
    <t>20403</t>
  </si>
  <si>
    <t>2040301</t>
  </si>
  <si>
    <t>2040302</t>
  </si>
  <si>
    <t>2040303</t>
  </si>
  <si>
    <t>2040304</t>
  </si>
  <si>
    <t>2040350</t>
  </si>
  <si>
    <t>2040399</t>
  </si>
  <si>
    <t>20404</t>
  </si>
  <si>
    <t>2040401</t>
  </si>
  <si>
    <t>2040402</t>
  </si>
  <si>
    <t>2040403</t>
  </si>
  <si>
    <t>2040409</t>
  </si>
  <si>
    <t>2040410</t>
  </si>
  <si>
    <t>2040450</t>
  </si>
  <si>
    <t>2040499</t>
  </si>
  <si>
    <t>20405</t>
  </si>
  <si>
    <t>2040501</t>
  </si>
  <si>
    <t>2040502</t>
  </si>
  <si>
    <t>2040503</t>
  </si>
  <si>
    <t>2040504</t>
  </si>
  <si>
    <t>2040505</t>
  </si>
  <si>
    <t>2040506</t>
  </si>
  <si>
    <t>2040550</t>
  </si>
  <si>
    <t>2040599</t>
  </si>
  <si>
    <t>20406</t>
  </si>
  <si>
    <t>2040601</t>
  </si>
  <si>
    <t>2040602</t>
  </si>
  <si>
    <t>2040603</t>
  </si>
  <si>
    <t>2040604</t>
  </si>
  <si>
    <t>2040605</t>
  </si>
  <si>
    <t>2040606</t>
  </si>
  <si>
    <t>2040607</t>
  </si>
  <si>
    <t>2040608</t>
  </si>
  <si>
    <t>2040609</t>
  </si>
  <si>
    <t>2040610</t>
  </si>
  <si>
    <t>2040611</t>
  </si>
  <si>
    <t>2040612</t>
  </si>
  <si>
    <t>2040613</t>
  </si>
  <si>
    <t>2040650</t>
  </si>
  <si>
    <t>2040699</t>
  </si>
  <si>
    <t>20407</t>
  </si>
  <si>
    <t>2040701</t>
  </si>
  <si>
    <t>2040702</t>
  </si>
  <si>
    <t>2040703</t>
  </si>
  <si>
    <t>2040704</t>
  </si>
  <si>
    <t>2040705</t>
  </si>
  <si>
    <t>2040706</t>
  </si>
  <si>
    <t>2040707</t>
  </si>
  <si>
    <t>2040750</t>
  </si>
  <si>
    <t>2040799</t>
  </si>
  <si>
    <t>20408</t>
  </si>
  <si>
    <t>2040801</t>
  </si>
  <si>
    <t>2040802</t>
  </si>
  <si>
    <t>2040803</t>
  </si>
  <si>
    <t>2040804</t>
  </si>
  <si>
    <t>2040805</t>
  </si>
  <si>
    <t>2040806</t>
  </si>
  <si>
    <t>2040807</t>
  </si>
  <si>
    <t>2040850</t>
  </si>
  <si>
    <t>2040899</t>
  </si>
  <si>
    <t>20409</t>
  </si>
  <si>
    <t>2040901</t>
  </si>
  <si>
    <t>2040902</t>
  </si>
  <si>
    <t>2040903</t>
  </si>
  <si>
    <t>2040904</t>
  </si>
  <si>
    <t>2040905</t>
  </si>
  <si>
    <t>2040950</t>
  </si>
  <si>
    <t>2040999</t>
  </si>
  <si>
    <t>20410</t>
  </si>
  <si>
    <t>2041001</t>
  </si>
  <si>
    <t>2041002</t>
  </si>
  <si>
    <t>2041006</t>
  </si>
  <si>
    <t>2041007</t>
  </si>
  <si>
    <t>2041099</t>
  </si>
  <si>
    <t>20499</t>
  </si>
  <si>
    <t>2049901</t>
  </si>
  <si>
    <t>205</t>
  </si>
  <si>
    <t>20501</t>
  </si>
  <si>
    <t>2050101</t>
  </si>
  <si>
    <t>2050102</t>
  </si>
  <si>
    <t>2050103</t>
  </si>
  <si>
    <t>2050199</t>
  </si>
  <si>
    <t>20502</t>
  </si>
  <si>
    <t>2050201</t>
  </si>
  <si>
    <t>2050202</t>
  </si>
  <si>
    <t>2050203</t>
  </si>
  <si>
    <t>2050204</t>
  </si>
  <si>
    <t>2050205</t>
  </si>
  <si>
    <t>2050206</t>
  </si>
  <si>
    <t>2050207</t>
  </si>
  <si>
    <t>2050299</t>
  </si>
  <si>
    <t>20503</t>
  </si>
  <si>
    <t>2050301</t>
  </si>
  <si>
    <t>2050302</t>
  </si>
  <si>
    <t>2050303</t>
  </si>
  <si>
    <t>2050304</t>
  </si>
  <si>
    <t>2050305</t>
  </si>
  <si>
    <t>2050399</t>
  </si>
  <si>
    <t>20504</t>
  </si>
  <si>
    <t>2050401</t>
  </si>
  <si>
    <t>2050402</t>
  </si>
  <si>
    <t>2050403</t>
  </si>
  <si>
    <t>2050404</t>
  </si>
  <si>
    <t>2050499</t>
  </si>
  <si>
    <t>20505</t>
  </si>
  <si>
    <t>2050501</t>
  </si>
  <si>
    <t>2050502</t>
  </si>
  <si>
    <t>2050599</t>
  </si>
  <si>
    <t>20506</t>
  </si>
  <si>
    <t>2050601</t>
  </si>
  <si>
    <t>2050602</t>
  </si>
  <si>
    <t>2050699</t>
  </si>
  <si>
    <t>20507</t>
  </si>
  <si>
    <t>2050701</t>
  </si>
  <si>
    <t>2050702</t>
  </si>
  <si>
    <t>2050799</t>
  </si>
  <si>
    <t>20508</t>
  </si>
  <si>
    <t>2050801</t>
  </si>
  <si>
    <t>2050802</t>
  </si>
  <si>
    <t>2050803</t>
  </si>
  <si>
    <t>2050804</t>
  </si>
  <si>
    <t>2050899</t>
  </si>
  <si>
    <t>20509</t>
  </si>
  <si>
    <t>2050901</t>
  </si>
  <si>
    <t>2050902</t>
  </si>
  <si>
    <t>2050903</t>
  </si>
  <si>
    <t>2050904</t>
  </si>
  <si>
    <t>2050905</t>
  </si>
  <si>
    <t>2050999</t>
  </si>
  <si>
    <t>20599</t>
  </si>
  <si>
    <t>2059999</t>
  </si>
  <si>
    <t>206</t>
  </si>
  <si>
    <t>20601</t>
  </si>
  <si>
    <t>2060101</t>
  </si>
  <si>
    <t>2060102</t>
  </si>
  <si>
    <t>2060103</t>
  </si>
  <si>
    <t>2060199</t>
  </si>
  <si>
    <t>20602</t>
  </si>
  <si>
    <t>2060201</t>
  </si>
  <si>
    <t>2060202</t>
  </si>
  <si>
    <t>2060203</t>
  </si>
  <si>
    <t>2060204</t>
  </si>
  <si>
    <t>2060205</t>
  </si>
  <si>
    <t>2060206</t>
  </si>
  <si>
    <t>2060207</t>
  </si>
  <si>
    <t>2060299</t>
  </si>
  <si>
    <t>20603</t>
  </si>
  <si>
    <t>2060301</t>
  </si>
  <si>
    <t>2060302</t>
  </si>
  <si>
    <t>2060303</t>
  </si>
  <si>
    <t>2060304</t>
  </si>
  <si>
    <t>2060399</t>
  </si>
  <si>
    <t>20604</t>
  </si>
  <si>
    <t>2060401</t>
  </si>
  <si>
    <t>2060402</t>
  </si>
  <si>
    <t>2060403</t>
  </si>
  <si>
    <t>2060404</t>
  </si>
  <si>
    <t>2060499</t>
  </si>
  <si>
    <t>20605</t>
  </si>
  <si>
    <t>2060501</t>
  </si>
  <si>
    <t>2060502</t>
  </si>
  <si>
    <t>2060503</t>
  </si>
  <si>
    <t>2060599</t>
  </si>
  <si>
    <t>20606</t>
  </si>
  <si>
    <t>2060601</t>
  </si>
  <si>
    <t>2060602</t>
  </si>
  <si>
    <t>2060603</t>
  </si>
  <si>
    <t>2060699</t>
  </si>
  <si>
    <t>20607</t>
  </si>
  <si>
    <t>2060701</t>
  </si>
  <si>
    <t>2060702</t>
  </si>
  <si>
    <t>2060703</t>
  </si>
  <si>
    <t>2060704</t>
  </si>
  <si>
    <t>2060705</t>
  </si>
  <si>
    <t>2060799</t>
  </si>
  <si>
    <t>20608</t>
  </si>
  <si>
    <t>2060801</t>
  </si>
  <si>
    <t>2060802</t>
  </si>
  <si>
    <t>2060899</t>
  </si>
  <si>
    <t>20609</t>
  </si>
  <si>
    <t>2060901</t>
  </si>
  <si>
    <t>2060902</t>
  </si>
  <si>
    <t>20699</t>
  </si>
  <si>
    <t>2069901</t>
  </si>
  <si>
    <t>2069902</t>
  </si>
  <si>
    <t>2069903</t>
  </si>
  <si>
    <t>2069999</t>
  </si>
  <si>
    <t>207</t>
  </si>
  <si>
    <t>20701</t>
  </si>
  <si>
    <t>2070101</t>
  </si>
  <si>
    <t>2070102</t>
  </si>
  <si>
    <t>2070103</t>
  </si>
  <si>
    <t>2070104</t>
  </si>
  <si>
    <t>2070105</t>
  </si>
  <si>
    <t>2070106</t>
  </si>
  <si>
    <t>2070107</t>
  </si>
  <si>
    <t>2070108</t>
  </si>
  <si>
    <t>2070109</t>
  </si>
  <si>
    <t>2070110</t>
  </si>
  <si>
    <t>2070111</t>
  </si>
  <si>
    <t>2070112</t>
  </si>
  <si>
    <t>2070113</t>
  </si>
  <si>
    <t>2070114</t>
  </si>
  <si>
    <t>2070199</t>
  </si>
  <si>
    <t>20702</t>
  </si>
  <si>
    <t>2070201</t>
  </si>
  <si>
    <t>2070202</t>
  </si>
  <si>
    <t>2070203</t>
  </si>
  <si>
    <t>2070204</t>
  </si>
  <si>
    <t>2070205</t>
  </si>
  <si>
    <t>2070206</t>
  </si>
  <si>
    <t>2070299</t>
  </si>
  <si>
    <t>20703</t>
  </si>
  <si>
    <t>2070301</t>
  </si>
  <si>
    <t>2070302</t>
  </si>
  <si>
    <t>2070303</t>
  </si>
  <si>
    <t>2070304</t>
  </si>
  <si>
    <t>2070305</t>
  </si>
  <si>
    <t>2070306</t>
  </si>
  <si>
    <t>2070307</t>
  </si>
  <si>
    <t>2070308</t>
  </si>
  <si>
    <t>2070309</t>
  </si>
  <si>
    <t>2070399</t>
  </si>
  <si>
    <t>20706</t>
  </si>
  <si>
    <t>2070601</t>
  </si>
  <si>
    <t>2070602</t>
  </si>
  <si>
    <t>2070603</t>
  </si>
  <si>
    <t>2070604</t>
  </si>
  <si>
    <t>2070605</t>
  </si>
  <si>
    <t>2070606</t>
  </si>
  <si>
    <t>2070607</t>
  </si>
  <si>
    <t>2070699</t>
  </si>
  <si>
    <t>20708</t>
  </si>
  <si>
    <t>2070801</t>
  </si>
  <si>
    <t>2070802</t>
  </si>
  <si>
    <t>2070803</t>
  </si>
  <si>
    <t>2070804</t>
  </si>
  <si>
    <t>2070805</t>
  </si>
  <si>
    <t>2070899</t>
  </si>
  <si>
    <t>20709</t>
  </si>
  <si>
    <t>2070901</t>
  </si>
  <si>
    <t>2070902</t>
  </si>
  <si>
    <t>2070903</t>
  </si>
  <si>
    <t>2070904</t>
  </si>
  <si>
    <t>2070999</t>
  </si>
  <si>
    <t>20710</t>
  </si>
  <si>
    <t>2071001</t>
  </si>
  <si>
    <t>2071099</t>
  </si>
  <si>
    <t>20799</t>
  </si>
  <si>
    <t>2079902</t>
  </si>
  <si>
    <t>2079903</t>
  </si>
  <si>
    <t>2079999</t>
  </si>
  <si>
    <t>208</t>
  </si>
  <si>
    <t>20801</t>
  </si>
  <si>
    <t>2080101</t>
  </si>
  <si>
    <t>2080102</t>
  </si>
  <si>
    <t>2080103</t>
  </si>
  <si>
    <t>2080104</t>
  </si>
  <si>
    <t>2080105</t>
  </si>
  <si>
    <t>2080106</t>
  </si>
  <si>
    <t>2080107</t>
  </si>
  <si>
    <t>2080108</t>
  </si>
  <si>
    <t>2080109</t>
  </si>
  <si>
    <t>2080110</t>
  </si>
  <si>
    <t>2080111</t>
  </si>
  <si>
    <t>2080112</t>
  </si>
  <si>
    <t>2080199</t>
  </si>
  <si>
    <t>20802</t>
  </si>
  <si>
    <t>2080201</t>
  </si>
  <si>
    <t>2080202</t>
  </si>
  <si>
    <t>2080203</t>
  </si>
  <si>
    <t>2080206</t>
  </si>
  <si>
    <t>2080207</t>
  </si>
  <si>
    <t>2080208</t>
  </si>
  <si>
    <t>2080299</t>
  </si>
  <si>
    <t>20804</t>
  </si>
  <si>
    <t>2080402</t>
  </si>
  <si>
    <t>20805</t>
  </si>
  <si>
    <t>2080501</t>
  </si>
  <si>
    <t>2080502</t>
  </si>
  <si>
    <t>2080503</t>
  </si>
  <si>
    <t>2080504</t>
  </si>
  <si>
    <t>2080505</t>
  </si>
  <si>
    <t>2080506</t>
  </si>
  <si>
    <t>2080507</t>
  </si>
  <si>
    <t>2080599</t>
  </si>
  <si>
    <t>20806</t>
  </si>
  <si>
    <t>2080601</t>
  </si>
  <si>
    <t>2080602</t>
  </si>
  <si>
    <t>2080699</t>
  </si>
  <si>
    <t>20807</t>
  </si>
  <si>
    <t>2080701</t>
  </si>
  <si>
    <t>2080702</t>
  </si>
  <si>
    <t>2080704</t>
  </si>
  <si>
    <t>2080705</t>
  </si>
  <si>
    <t>2080709</t>
  </si>
  <si>
    <t>2080711</t>
  </si>
  <si>
    <t>2080712</t>
  </si>
  <si>
    <t>2080713</t>
  </si>
  <si>
    <t>2080799</t>
  </si>
  <si>
    <t>20808</t>
  </si>
  <si>
    <t>2080801</t>
  </si>
  <si>
    <t>2080802</t>
  </si>
  <si>
    <t>2080803</t>
  </si>
  <si>
    <t>2080804</t>
  </si>
  <si>
    <t>2080805</t>
  </si>
  <si>
    <t>2080806</t>
  </si>
  <si>
    <t>2080899</t>
  </si>
  <si>
    <t>20809</t>
  </si>
  <si>
    <t>2080901</t>
  </si>
  <si>
    <t>2080902</t>
  </si>
  <si>
    <t>2080903</t>
  </si>
  <si>
    <t>2080904</t>
  </si>
  <si>
    <t>2080905</t>
  </si>
  <si>
    <t>2080999</t>
  </si>
  <si>
    <t>20810</t>
  </si>
  <si>
    <t>2081001</t>
  </si>
  <si>
    <t>2081002</t>
  </si>
  <si>
    <t>2081003</t>
  </si>
  <si>
    <t>2081004</t>
  </si>
  <si>
    <t>2081005</t>
  </si>
  <si>
    <t>2081099</t>
  </si>
  <si>
    <t>20811</t>
  </si>
  <si>
    <t>2081101</t>
  </si>
  <si>
    <t>2081102</t>
  </si>
  <si>
    <t>2081103</t>
  </si>
  <si>
    <t>2081104</t>
  </si>
  <si>
    <t>2081105</t>
  </si>
  <si>
    <t>2081106</t>
  </si>
  <si>
    <t>2081107</t>
  </si>
  <si>
    <t>2081199</t>
  </si>
  <si>
    <t>20816</t>
  </si>
  <si>
    <t>2081601</t>
  </si>
  <si>
    <t>2081602</t>
  </si>
  <si>
    <t>2081603</t>
  </si>
  <si>
    <t>2081699</t>
  </si>
  <si>
    <t>20819</t>
  </si>
  <si>
    <t>2081901</t>
  </si>
  <si>
    <t>2081902</t>
  </si>
  <si>
    <t>20820</t>
  </si>
  <si>
    <t>2082001</t>
  </si>
  <si>
    <t>2082002</t>
  </si>
  <si>
    <t>20821</t>
  </si>
  <si>
    <t>2082101</t>
  </si>
  <si>
    <t>2082102</t>
  </si>
  <si>
    <t>20824</t>
  </si>
  <si>
    <t>2082401</t>
  </si>
  <si>
    <t>2082402</t>
  </si>
  <si>
    <t>20825</t>
  </si>
  <si>
    <t>2082501</t>
  </si>
  <si>
    <t>2082502</t>
  </si>
  <si>
    <t>20826</t>
  </si>
  <si>
    <t>2082601</t>
  </si>
  <si>
    <t>2082602</t>
  </si>
  <si>
    <t>2082699</t>
  </si>
  <si>
    <t>20827</t>
  </si>
  <si>
    <t>2082701</t>
  </si>
  <si>
    <t>2082702</t>
  </si>
  <si>
    <t>2082703</t>
  </si>
  <si>
    <t>2082799</t>
  </si>
  <si>
    <t>20828</t>
  </si>
  <si>
    <t>2082801</t>
  </si>
  <si>
    <t>2082802</t>
  </si>
  <si>
    <t>2082803</t>
  </si>
  <si>
    <t>2082804</t>
  </si>
  <si>
    <t>2082805</t>
  </si>
  <si>
    <t>2082850</t>
  </si>
  <si>
    <t>2082899</t>
  </si>
  <si>
    <t>20899</t>
  </si>
  <si>
    <t>2089901</t>
  </si>
  <si>
    <t>210</t>
  </si>
  <si>
    <t>21001</t>
  </si>
  <si>
    <t>2100101</t>
  </si>
  <si>
    <t>2100102</t>
  </si>
  <si>
    <t>2100103</t>
  </si>
  <si>
    <t>2100199</t>
  </si>
  <si>
    <t>21002</t>
  </si>
  <si>
    <t>2100201</t>
  </si>
  <si>
    <t>2100202</t>
  </si>
  <si>
    <t>2100203</t>
  </si>
  <si>
    <t>2100204</t>
  </si>
  <si>
    <t>2100205</t>
  </si>
  <si>
    <t>2100206</t>
  </si>
  <si>
    <t>2100207</t>
  </si>
  <si>
    <t>2100208</t>
  </si>
  <si>
    <t>2100209</t>
  </si>
  <si>
    <t>2100210</t>
  </si>
  <si>
    <t>2100211</t>
  </si>
  <si>
    <t>2100299</t>
  </si>
  <si>
    <t>21003</t>
  </si>
  <si>
    <t>2100301</t>
  </si>
  <si>
    <t>2100302</t>
  </si>
  <si>
    <t>2100399</t>
  </si>
  <si>
    <t>21004</t>
  </si>
  <si>
    <t>2100401</t>
  </si>
  <si>
    <t>2100402</t>
  </si>
  <si>
    <t>2100403</t>
  </si>
  <si>
    <t>2100404</t>
  </si>
  <si>
    <t>2100405</t>
  </si>
  <si>
    <t>2100406</t>
  </si>
  <si>
    <t>2100407</t>
  </si>
  <si>
    <t>2100408</t>
  </si>
  <si>
    <t>2100409</t>
  </si>
  <si>
    <t>2100410</t>
  </si>
  <si>
    <t>2100499</t>
  </si>
  <si>
    <t>21006</t>
  </si>
  <si>
    <t>2100601</t>
  </si>
  <si>
    <t>2100699</t>
  </si>
  <si>
    <t>21007</t>
  </si>
  <si>
    <t>2100716</t>
  </si>
  <si>
    <t>2100717</t>
  </si>
  <si>
    <t>2100799</t>
  </si>
  <si>
    <t>21011</t>
  </si>
  <si>
    <t>2101101</t>
  </si>
  <si>
    <t>2101102</t>
  </si>
  <si>
    <t>2101103</t>
  </si>
  <si>
    <t>2101199</t>
  </si>
  <si>
    <t>21012</t>
  </si>
  <si>
    <t>2101201</t>
  </si>
  <si>
    <t>2101202</t>
  </si>
  <si>
    <t>2101299</t>
  </si>
  <si>
    <t>21013</t>
  </si>
  <si>
    <t>2101301</t>
  </si>
  <si>
    <t>2101302</t>
  </si>
  <si>
    <t>2101399</t>
  </si>
  <si>
    <t>21014</t>
  </si>
  <si>
    <t>2101401</t>
  </si>
  <si>
    <t>2101499</t>
  </si>
  <si>
    <t>21015</t>
  </si>
  <si>
    <t>2101501</t>
  </si>
  <si>
    <t>2101502</t>
  </si>
  <si>
    <t>2101503</t>
  </si>
  <si>
    <t>2101504</t>
  </si>
  <si>
    <t>2101505</t>
  </si>
  <si>
    <t>2101506</t>
  </si>
  <si>
    <t>2101550</t>
  </si>
  <si>
    <t>2101599</t>
  </si>
  <si>
    <t>21016</t>
  </si>
  <si>
    <t>2101601</t>
  </si>
  <si>
    <t>21099</t>
  </si>
  <si>
    <t>2109901</t>
  </si>
  <si>
    <t>211</t>
  </si>
  <si>
    <t>21101</t>
  </si>
  <si>
    <t>2110101</t>
  </si>
  <si>
    <t>2110102</t>
  </si>
  <si>
    <t>2110103</t>
  </si>
  <si>
    <t>2110104</t>
  </si>
  <si>
    <t>2110105</t>
  </si>
  <si>
    <t>2110106</t>
  </si>
  <si>
    <t>2110107</t>
  </si>
  <si>
    <t>2110199</t>
  </si>
  <si>
    <t>21102</t>
  </si>
  <si>
    <t>2110203</t>
  </si>
  <si>
    <t>2110204</t>
  </si>
  <si>
    <t>2110299</t>
  </si>
  <si>
    <t>21103</t>
  </si>
  <si>
    <t>2110301</t>
  </si>
  <si>
    <t>2110302</t>
  </si>
  <si>
    <t>2110303</t>
  </si>
  <si>
    <t>2110304</t>
  </si>
  <si>
    <t>2110305</t>
  </si>
  <si>
    <t>2110306</t>
  </si>
  <si>
    <t>2110399</t>
  </si>
  <si>
    <t>21104</t>
  </si>
  <si>
    <t>2110401</t>
  </si>
  <si>
    <t>2110402</t>
  </si>
  <si>
    <t>2110403</t>
  </si>
  <si>
    <t>2110404</t>
  </si>
  <si>
    <t>2110499</t>
  </si>
  <si>
    <t>21105</t>
  </si>
  <si>
    <t>2110501</t>
  </si>
  <si>
    <t>2110502</t>
  </si>
  <si>
    <t>2110503</t>
  </si>
  <si>
    <t>2110506</t>
  </si>
  <si>
    <t>2110507</t>
  </si>
  <si>
    <t>2110599</t>
  </si>
  <si>
    <t>21106</t>
  </si>
  <si>
    <t>2110602</t>
  </si>
  <si>
    <t>2110603</t>
  </si>
  <si>
    <t>2110604</t>
  </si>
  <si>
    <t>2110605</t>
  </si>
  <si>
    <t>2110699</t>
  </si>
  <si>
    <t>21107</t>
  </si>
  <si>
    <t>2110704</t>
  </si>
  <si>
    <t>2110799</t>
  </si>
  <si>
    <t>21108</t>
  </si>
  <si>
    <t>2110804</t>
  </si>
  <si>
    <t>2110899</t>
  </si>
  <si>
    <t>21109</t>
  </si>
  <si>
    <t>2110901</t>
  </si>
  <si>
    <t>21110</t>
  </si>
  <si>
    <t>2111001</t>
  </si>
  <si>
    <t>21111</t>
  </si>
  <si>
    <t>2111101</t>
  </si>
  <si>
    <t>2111102</t>
  </si>
  <si>
    <t>2111103</t>
  </si>
  <si>
    <t>2111104</t>
  </si>
  <si>
    <t>2111199</t>
  </si>
  <si>
    <t>21112</t>
  </si>
  <si>
    <t>2111201</t>
  </si>
  <si>
    <t>21113</t>
  </si>
  <si>
    <t>2111301</t>
  </si>
  <si>
    <t>21114</t>
  </si>
  <si>
    <t>2111401</t>
  </si>
  <si>
    <t>2111402</t>
  </si>
  <si>
    <t>2111403</t>
  </si>
  <si>
    <t>2111404</t>
  </si>
  <si>
    <t>2111405</t>
  </si>
  <si>
    <t>2111406</t>
  </si>
  <si>
    <t>2111407</t>
  </si>
  <si>
    <t>2111408</t>
  </si>
  <si>
    <t>2111409</t>
  </si>
  <si>
    <t>2111410</t>
  </si>
  <si>
    <t>2111411</t>
  </si>
  <si>
    <t>2111413</t>
  </si>
  <si>
    <t>2111450</t>
  </si>
  <si>
    <t>2111499</t>
  </si>
  <si>
    <t>21199</t>
  </si>
  <si>
    <t>2119901</t>
  </si>
  <si>
    <t>212</t>
  </si>
  <si>
    <t>21201</t>
  </si>
  <si>
    <t>2120101</t>
  </si>
  <si>
    <t>2120102</t>
  </si>
  <si>
    <t>2120103</t>
  </si>
  <si>
    <t>2120104</t>
  </si>
  <si>
    <t>2120105</t>
  </si>
  <si>
    <t>2120106</t>
  </si>
  <si>
    <t>2120107</t>
  </si>
  <si>
    <t>2120109</t>
  </si>
  <si>
    <t>2120110</t>
  </si>
  <si>
    <t>2120199</t>
  </si>
  <si>
    <t>21202</t>
  </si>
  <si>
    <t>2120201</t>
  </si>
  <si>
    <t>21203</t>
  </si>
  <si>
    <t>2120303</t>
  </si>
  <si>
    <t>2120399</t>
  </si>
  <si>
    <t>21205</t>
  </si>
  <si>
    <t>2120501</t>
  </si>
  <si>
    <t>21206</t>
  </si>
  <si>
    <t>2120601</t>
  </si>
  <si>
    <t>213</t>
  </si>
  <si>
    <t>21301</t>
  </si>
  <si>
    <t>2130101</t>
  </si>
  <si>
    <t>2130102</t>
  </si>
  <si>
    <t>2130103</t>
  </si>
  <si>
    <t>2130104</t>
  </si>
  <si>
    <t>2130105</t>
  </si>
  <si>
    <t>2130106</t>
  </si>
  <si>
    <t>2130108</t>
  </si>
  <si>
    <t>2130109</t>
  </si>
  <si>
    <t>2130110</t>
  </si>
  <si>
    <t>2130111</t>
  </si>
  <si>
    <t>2130112</t>
  </si>
  <si>
    <t>2130114</t>
  </si>
  <si>
    <t>2130119</t>
  </si>
  <si>
    <t>2130120</t>
  </si>
  <si>
    <t>2130121</t>
  </si>
  <si>
    <t>2130122</t>
  </si>
  <si>
    <t>2130124</t>
  </si>
  <si>
    <t>2130125</t>
  </si>
  <si>
    <t>2130126</t>
  </si>
  <si>
    <t>2130135</t>
  </si>
  <si>
    <t>2130142</t>
  </si>
  <si>
    <t>2130148</t>
  </si>
  <si>
    <t>2130152</t>
  </si>
  <si>
    <t>2130199</t>
  </si>
  <si>
    <t>21302</t>
  </si>
  <si>
    <t>2130201</t>
  </si>
  <si>
    <t>2130202</t>
  </si>
  <si>
    <t>2130203</t>
  </si>
  <si>
    <t>2130204</t>
  </si>
  <si>
    <t>2130205</t>
  </si>
  <si>
    <t>2130206</t>
  </si>
  <si>
    <t>2130207</t>
  </si>
  <si>
    <t>2130209</t>
  </si>
  <si>
    <t>2130210</t>
  </si>
  <si>
    <t>2130211</t>
  </si>
  <si>
    <t>2130212</t>
  </si>
  <si>
    <t>2130213</t>
  </si>
  <si>
    <t>2130217</t>
  </si>
  <si>
    <t>2130220</t>
  </si>
  <si>
    <t>2130221</t>
  </si>
  <si>
    <t>2130223</t>
  </si>
  <si>
    <t>2130226</t>
  </si>
  <si>
    <t>2130227</t>
  </si>
  <si>
    <t>2130232</t>
  </si>
  <si>
    <t>2130234</t>
  </si>
  <si>
    <t>2130235</t>
  </si>
  <si>
    <t>2130236</t>
  </si>
  <si>
    <t>2130237</t>
  </si>
  <si>
    <t>2130299</t>
  </si>
  <si>
    <t>21303</t>
  </si>
  <si>
    <t>2130301</t>
  </si>
  <si>
    <t>2130302</t>
  </si>
  <si>
    <t>2130303</t>
  </si>
  <si>
    <t>2130304</t>
  </si>
  <si>
    <t>2130305</t>
  </si>
  <si>
    <t>2130306</t>
  </si>
  <si>
    <t>2130307</t>
  </si>
  <si>
    <t>2130308</t>
  </si>
  <si>
    <t>2130309</t>
  </si>
  <si>
    <t>2130310</t>
  </si>
  <si>
    <t>2130311</t>
  </si>
  <si>
    <t>2130312</t>
  </si>
  <si>
    <t>2130313</t>
  </si>
  <si>
    <t>2130314</t>
  </si>
  <si>
    <t>2130315</t>
  </si>
  <si>
    <t>2130316</t>
  </si>
  <si>
    <t>2130317</t>
  </si>
  <si>
    <t>2130318</t>
  </si>
  <si>
    <t>2130319</t>
  </si>
  <si>
    <t>2130321</t>
  </si>
  <si>
    <t>2130322</t>
  </si>
  <si>
    <t>2130333</t>
  </si>
  <si>
    <t>2130334</t>
  </si>
  <si>
    <t>2130335</t>
  </si>
  <si>
    <t>2130399</t>
  </si>
  <si>
    <t>21304</t>
  </si>
  <si>
    <t>2130401</t>
  </si>
  <si>
    <t>2130402</t>
  </si>
  <si>
    <t>2130403</t>
  </si>
  <si>
    <t>2130404</t>
  </si>
  <si>
    <t>2130405</t>
  </si>
  <si>
    <t>2130406</t>
  </si>
  <si>
    <t>2130407</t>
  </si>
  <si>
    <t>2130408</t>
  </si>
  <si>
    <t>2130409</t>
  </si>
  <si>
    <t>2130499</t>
  </si>
  <si>
    <t>21305</t>
  </si>
  <si>
    <t>2130501</t>
  </si>
  <si>
    <t>2130502</t>
  </si>
  <si>
    <t>2130503</t>
  </si>
  <si>
    <t>2130504</t>
  </si>
  <si>
    <t>2130505</t>
  </si>
  <si>
    <t>2130506</t>
  </si>
  <si>
    <t>2130507</t>
  </si>
  <si>
    <t>2130508</t>
  </si>
  <si>
    <t>2130550</t>
  </si>
  <si>
    <t>2130599</t>
  </si>
  <si>
    <t>21306</t>
  </si>
  <si>
    <t>2130601</t>
  </si>
  <si>
    <t>2130602</t>
  </si>
  <si>
    <t>2130603</t>
  </si>
  <si>
    <t>2130604</t>
  </si>
  <si>
    <t>2130699</t>
  </si>
  <si>
    <t>21307</t>
  </si>
  <si>
    <t>2130701</t>
  </si>
  <si>
    <t>2130704</t>
  </si>
  <si>
    <t>2130705</t>
  </si>
  <si>
    <t>2130706</t>
  </si>
  <si>
    <t>2130707</t>
  </si>
  <si>
    <t>2130799</t>
  </si>
  <si>
    <t>21308</t>
  </si>
  <si>
    <t>2130801</t>
  </si>
  <si>
    <t>2130802</t>
  </si>
  <si>
    <t>2130803</t>
  </si>
  <si>
    <t>2130804</t>
  </si>
  <si>
    <t>2130805</t>
  </si>
  <si>
    <t>2130899</t>
  </si>
  <si>
    <t>21309</t>
  </si>
  <si>
    <t>2130901</t>
  </si>
  <si>
    <t>2130999</t>
  </si>
  <si>
    <t>21399</t>
  </si>
  <si>
    <t>2139901</t>
  </si>
  <si>
    <t>2139999</t>
  </si>
  <si>
    <t>214</t>
  </si>
  <si>
    <t>21401</t>
  </si>
  <si>
    <t>2140101</t>
  </si>
  <si>
    <t>2140102</t>
  </si>
  <si>
    <t>2140103</t>
  </si>
  <si>
    <t>2140104</t>
  </si>
  <si>
    <t>2140106</t>
  </si>
  <si>
    <t>2140109</t>
  </si>
  <si>
    <t>2140110</t>
  </si>
  <si>
    <t>2140111</t>
  </si>
  <si>
    <t>2140112</t>
  </si>
  <si>
    <t>2140114</t>
  </si>
  <si>
    <t>2140122</t>
  </si>
  <si>
    <t>2140123</t>
  </si>
  <si>
    <t>2140127</t>
  </si>
  <si>
    <t>2140128</t>
  </si>
  <si>
    <t>2140129</t>
  </si>
  <si>
    <t>2140130</t>
  </si>
  <si>
    <t>2140131</t>
  </si>
  <si>
    <t>2140133</t>
  </si>
  <si>
    <t>2140136</t>
  </si>
  <si>
    <t>2140138</t>
  </si>
  <si>
    <t>2140139</t>
  </si>
  <si>
    <t>2140199</t>
  </si>
  <si>
    <t>21402</t>
  </si>
  <si>
    <t>2140201</t>
  </si>
  <si>
    <t>2140202</t>
  </si>
  <si>
    <t>2140203</t>
  </si>
  <si>
    <t>2140204</t>
  </si>
  <si>
    <t>2140205</t>
  </si>
  <si>
    <t>2140206</t>
  </si>
  <si>
    <t>2140207</t>
  </si>
  <si>
    <t>2140208</t>
  </si>
  <si>
    <t>2140299</t>
  </si>
  <si>
    <t>21403</t>
  </si>
  <si>
    <t>2140301</t>
  </si>
  <si>
    <t>2140302</t>
  </si>
  <si>
    <t>2140303</t>
  </si>
  <si>
    <t>2140304</t>
  </si>
  <si>
    <t>2140305</t>
  </si>
  <si>
    <t>2140306</t>
  </si>
  <si>
    <t>2140307</t>
  </si>
  <si>
    <t>2140308</t>
  </si>
  <si>
    <t>2140399</t>
  </si>
  <si>
    <t>21404</t>
  </si>
  <si>
    <t>2140401</t>
  </si>
  <si>
    <t>2140402</t>
  </si>
  <si>
    <t>2140403</t>
  </si>
  <si>
    <t>2140499</t>
  </si>
  <si>
    <t>21405</t>
  </si>
  <si>
    <t>2140501</t>
  </si>
  <si>
    <t>2140502</t>
  </si>
  <si>
    <t>2140503</t>
  </si>
  <si>
    <t>2140504</t>
  </si>
  <si>
    <t>2140505</t>
  </si>
  <si>
    <t>2140599</t>
  </si>
  <si>
    <t>21406</t>
  </si>
  <si>
    <t>2140601</t>
  </si>
  <si>
    <t>2140602</t>
  </si>
  <si>
    <t>2140603</t>
  </si>
  <si>
    <t>2140699</t>
  </si>
  <si>
    <t>21499</t>
  </si>
  <si>
    <t>2149901</t>
  </si>
  <si>
    <t>2149999</t>
  </si>
  <si>
    <t>215</t>
  </si>
  <si>
    <t>21501</t>
  </si>
  <si>
    <t>2150101</t>
  </si>
  <si>
    <t>2150102</t>
  </si>
  <si>
    <t>2150103</t>
  </si>
  <si>
    <t>2150104</t>
  </si>
  <si>
    <t>2150105</t>
  </si>
  <si>
    <t>2150106</t>
  </si>
  <si>
    <t>2150107</t>
  </si>
  <si>
    <t>2150108</t>
  </si>
  <si>
    <t>2150199</t>
  </si>
  <si>
    <t>21502</t>
  </si>
  <si>
    <t>2150201</t>
  </si>
  <si>
    <t>2150202</t>
  </si>
  <si>
    <t>2150203</t>
  </si>
  <si>
    <t>2150204</t>
  </si>
  <si>
    <t>2150205</t>
  </si>
  <si>
    <t>2150206</t>
  </si>
  <si>
    <t>2150207</t>
  </si>
  <si>
    <t>2150208</t>
  </si>
  <si>
    <t>2150209</t>
  </si>
  <si>
    <t>2150210</t>
  </si>
  <si>
    <t>2150212</t>
  </si>
  <si>
    <t>2150213</t>
  </si>
  <si>
    <t>2150214</t>
  </si>
  <si>
    <t>2150215</t>
  </si>
  <si>
    <t>2150299</t>
  </si>
  <si>
    <t>21503</t>
  </si>
  <si>
    <t>2150301</t>
  </si>
  <si>
    <t>2150302</t>
  </si>
  <si>
    <t>2150303</t>
  </si>
  <si>
    <t>2150399</t>
  </si>
  <si>
    <t>21505</t>
  </si>
  <si>
    <t>2150501</t>
  </si>
  <si>
    <t>2150502</t>
  </si>
  <si>
    <t>2150503</t>
  </si>
  <si>
    <t>2150505</t>
  </si>
  <si>
    <t>2150506</t>
  </si>
  <si>
    <t>2150507</t>
  </si>
  <si>
    <t>2150508</t>
  </si>
  <si>
    <t>2150509</t>
  </si>
  <si>
    <t>2150510</t>
  </si>
  <si>
    <t>2150511</t>
  </si>
  <si>
    <t>2150513</t>
  </si>
  <si>
    <t>2150515</t>
  </si>
  <si>
    <t>2150599</t>
  </si>
  <si>
    <t>21507</t>
  </si>
  <si>
    <t>2150701</t>
  </si>
  <si>
    <t>2150702</t>
  </si>
  <si>
    <t>2150703</t>
  </si>
  <si>
    <t>2150704</t>
  </si>
  <si>
    <t>2150705</t>
  </si>
  <si>
    <t>2150799</t>
  </si>
  <si>
    <t>21508</t>
  </si>
  <si>
    <t>2150801</t>
  </si>
  <si>
    <t>2150802</t>
  </si>
  <si>
    <t>2150803</t>
  </si>
  <si>
    <t>2150804</t>
  </si>
  <si>
    <t>2150805</t>
  </si>
  <si>
    <t>2150899</t>
  </si>
  <si>
    <t>21599</t>
  </si>
  <si>
    <t>2159901</t>
  </si>
  <si>
    <t>2159904</t>
  </si>
  <si>
    <t>2159905</t>
  </si>
  <si>
    <t>2159906</t>
  </si>
  <si>
    <t>2159999</t>
  </si>
  <si>
    <t>216</t>
  </si>
  <si>
    <t>21602</t>
  </si>
  <si>
    <t>2160201</t>
  </si>
  <si>
    <t>2160202</t>
  </si>
  <si>
    <t>2160203</t>
  </si>
  <si>
    <t>2160216</t>
  </si>
  <si>
    <t>2160217</t>
  </si>
  <si>
    <t>2160218</t>
  </si>
  <si>
    <t>2160219</t>
  </si>
  <si>
    <t>2160250</t>
  </si>
  <si>
    <t>2160299</t>
  </si>
  <si>
    <t>21606</t>
  </si>
  <si>
    <t>2160601</t>
  </si>
  <si>
    <t>2160602</t>
  </si>
  <si>
    <t>2160603</t>
  </si>
  <si>
    <t>2160607</t>
  </si>
  <si>
    <t>2160699</t>
  </si>
  <si>
    <t>21699</t>
  </si>
  <si>
    <t>2169901</t>
  </si>
  <si>
    <t>2169999</t>
  </si>
  <si>
    <t>217</t>
  </si>
  <si>
    <t>21701</t>
  </si>
  <si>
    <t>2170101</t>
  </si>
  <si>
    <t>2170102</t>
  </si>
  <si>
    <t>2170103</t>
  </si>
  <si>
    <t>2170104</t>
  </si>
  <si>
    <t>2170150</t>
  </si>
  <si>
    <t>2170199</t>
  </si>
  <si>
    <t>21702</t>
  </si>
  <si>
    <t>2170201</t>
  </si>
  <si>
    <t>2170202</t>
  </si>
  <si>
    <t>2170203</t>
  </si>
  <si>
    <t>2170204</t>
  </si>
  <si>
    <t>2170205</t>
  </si>
  <si>
    <t>2170206</t>
  </si>
  <si>
    <t>2170207</t>
  </si>
  <si>
    <t>2170208</t>
  </si>
  <si>
    <t>2170299</t>
  </si>
  <si>
    <t>21703</t>
  </si>
  <si>
    <t>2170301</t>
  </si>
  <si>
    <t>2170302</t>
  </si>
  <si>
    <t>2170303</t>
  </si>
  <si>
    <t>2170304</t>
  </si>
  <si>
    <t>2170399</t>
  </si>
  <si>
    <t>21704</t>
  </si>
  <si>
    <t>2170401</t>
  </si>
  <si>
    <t>2170499</t>
  </si>
  <si>
    <t>21799</t>
  </si>
  <si>
    <t>2179901</t>
  </si>
  <si>
    <t>219</t>
  </si>
  <si>
    <t>21901</t>
  </si>
  <si>
    <t>21902</t>
  </si>
  <si>
    <t>21903</t>
  </si>
  <si>
    <t>21904</t>
  </si>
  <si>
    <t>21905</t>
  </si>
  <si>
    <t>21906</t>
  </si>
  <si>
    <t>21907</t>
  </si>
  <si>
    <t>21908</t>
  </si>
  <si>
    <t>21999</t>
  </si>
  <si>
    <t>220</t>
  </si>
  <si>
    <t>22001</t>
  </si>
  <si>
    <t>2200101</t>
  </si>
  <si>
    <t>2200102</t>
  </si>
  <si>
    <t>2200103</t>
  </si>
  <si>
    <t>2200104</t>
  </si>
  <si>
    <t>2200105</t>
  </si>
  <si>
    <t>2200106</t>
  </si>
  <si>
    <t>2200107</t>
  </si>
  <si>
    <t>2200108</t>
  </si>
  <si>
    <t>2200109</t>
  </si>
  <si>
    <t>2200110</t>
  </si>
  <si>
    <t>2200112</t>
  </si>
  <si>
    <t>2200113</t>
  </si>
  <si>
    <t>2200114</t>
  </si>
  <si>
    <t>2200115</t>
  </si>
  <si>
    <t>2200116</t>
  </si>
  <si>
    <t>2200119</t>
  </si>
  <si>
    <t>2200150</t>
  </si>
  <si>
    <t>2200199</t>
  </si>
  <si>
    <t>22002</t>
  </si>
  <si>
    <t>2200201</t>
  </si>
  <si>
    <t>2200202</t>
  </si>
  <si>
    <t>2200203</t>
  </si>
  <si>
    <t>2200204</t>
  </si>
  <si>
    <t>2200205</t>
  </si>
  <si>
    <t>2200206</t>
  </si>
  <si>
    <t>2200207</t>
  </si>
  <si>
    <t>2200208</t>
  </si>
  <si>
    <t>2200209</t>
  </si>
  <si>
    <t>2200210</t>
  </si>
  <si>
    <t>2200211</t>
  </si>
  <si>
    <t>2200212</t>
  </si>
  <si>
    <t>2200213</t>
  </si>
  <si>
    <t>2200215</t>
  </si>
  <si>
    <t>2200217</t>
  </si>
  <si>
    <t>2200218</t>
  </si>
  <si>
    <t>2200250</t>
  </si>
  <si>
    <t>2200299</t>
  </si>
  <si>
    <t>22003</t>
  </si>
  <si>
    <t>2200301</t>
  </si>
  <si>
    <t>2200302</t>
  </si>
  <si>
    <t>2200303</t>
  </si>
  <si>
    <t>2200304</t>
  </si>
  <si>
    <t>2200305</t>
  </si>
  <si>
    <t>2200306</t>
  </si>
  <si>
    <t>2200350</t>
  </si>
  <si>
    <t>2200399</t>
  </si>
  <si>
    <t>22005</t>
  </si>
  <si>
    <t>2200501</t>
  </si>
  <si>
    <t>2200502</t>
  </si>
  <si>
    <t>2200503</t>
  </si>
  <si>
    <t>2200504</t>
  </si>
  <si>
    <t>2200506</t>
  </si>
  <si>
    <t>2200507</t>
  </si>
  <si>
    <t>2200508</t>
  </si>
  <si>
    <t>2200509</t>
  </si>
  <si>
    <t>2200510</t>
  </si>
  <si>
    <t>2200511</t>
  </si>
  <si>
    <t>2200512</t>
  </si>
  <si>
    <t>2200513</t>
  </si>
  <si>
    <t>2200514</t>
  </si>
  <si>
    <t>2200599</t>
  </si>
  <si>
    <t>22099</t>
  </si>
  <si>
    <t>2209901</t>
  </si>
  <si>
    <t>221</t>
  </si>
  <si>
    <t>22101</t>
  </si>
  <si>
    <t>2210101</t>
  </si>
  <si>
    <t>2210102</t>
  </si>
  <si>
    <t>2210103</t>
  </si>
  <si>
    <t>2210104</t>
  </si>
  <si>
    <t>2210105</t>
  </si>
  <si>
    <t>2210106</t>
  </si>
  <si>
    <t>2210107</t>
  </si>
  <si>
    <t>2210199</t>
  </si>
  <si>
    <t>22102</t>
  </si>
  <si>
    <t>2210201</t>
  </si>
  <si>
    <t>2210202</t>
  </si>
  <si>
    <t>2210203</t>
  </si>
  <si>
    <t>22103</t>
  </si>
  <si>
    <t>2210301</t>
  </si>
  <si>
    <t>2210302</t>
  </si>
  <si>
    <t>2210399</t>
  </si>
  <si>
    <t>222</t>
  </si>
  <si>
    <t>22201</t>
  </si>
  <si>
    <t>2220101</t>
  </si>
  <si>
    <t>2220102</t>
  </si>
  <si>
    <t>2220103</t>
  </si>
  <si>
    <t>2220104</t>
  </si>
  <si>
    <t>2220105</t>
  </si>
  <si>
    <t>2220106</t>
  </si>
  <si>
    <t>2220107</t>
  </si>
  <si>
    <t>2220112</t>
  </si>
  <si>
    <t>2220113</t>
  </si>
  <si>
    <t>2220114</t>
  </si>
  <si>
    <t>2220115</t>
  </si>
  <si>
    <t>2220118</t>
  </si>
  <si>
    <t>2220150</t>
  </si>
  <si>
    <t>2220199</t>
  </si>
  <si>
    <t>22202</t>
  </si>
  <si>
    <t>2220201</t>
  </si>
  <si>
    <t>2220202</t>
  </si>
  <si>
    <t>2220203</t>
  </si>
  <si>
    <t>2220204</t>
  </si>
  <si>
    <t>2220205</t>
  </si>
  <si>
    <t>2220206</t>
  </si>
  <si>
    <t>2220207</t>
  </si>
  <si>
    <t>2220209</t>
  </si>
  <si>
    <t>2220210</t>
  </si>
  <si>
    <t>2220211</t>
  </si>
  <si>
    <t>2220212</t>
  </si>
  <si>
    <t>2220250</t>
  </si>
  <si>
    <t>2220299</t>
  </si>
  <si>
    <t>22203</t>
  </si>
  <si>
    <t>2220301</t>
  </si>
  <si>
    <t>2220303</t>
  </si>
  <si>
    <t>2220304</t>
  </si>
  <si>
    <t>2220399</t>
  </si>
  <si>
    <t>22204</t>
  </si>
  <si>
    <t>2220401</t>
  </si>
  <si>
    <t>2220402</t>
  </si>
  <si>
    <t>2220403</t>
  </si>
  <si>
    <t>2220404</t>
  </si>
  <si>
    <t>2220499</t>
  </si>
  <si>
    <t>22205</t>
  </si>
  <si>
    <t>2220501</t>
  </si>
  <si>
    <t>2220502</t>
  </si>
  <si>
    <t>2220503</t>
  </si>
  <si>
    <t>2220504</t>
  </si>
  <si>
    <t>2220505</t>
  </si>
  <si>
    <t>2220506</t>
  </si>
  <si>
    <t>2220507</t>
  </si>
  <si>
    <t>2220508</t>
  </si>
  <si>
    <t>2220509</t>
  </si>
  <si>
    <t>2220510</t>
  </si>
  <si>
    <t>2220599</t>
  </si>
  <si>
    <t>224</t>
  </si>
  <si>
    <t>22401</t>
  </si>
  <si>
    <t>2240101</t>
  </si>
  <si>
    <t>2240102</t>
  </si>
  <si>
    <t>2240103</t>
  </si>
  <si>
    <t>2240104</t>
  </si>
  <si>
    <t>2240105</t>
  </si>
  <si>
    <t>2240106</t>
  </si>
  <si>
    <t>2240107</t>
  </si>
  <si>
    <t>2240108</t>
  </si>
  <si>
    <t>2240109</t>
  </si>
  <si>
    <t>2240150</t>
  </si>
  <si>
    <t>2240199</t>
  </si>
  <si>
    <t>22402</t>
  </si>
  <si>
    <t>2240201</t>
  </si>
  <si>
    <t>2240202</t>
  </si>
  <si>
    <t>2240203</t>
  </si>
  <si>
    <t>2240204</t>
  </si>
  <si>
    <t>2240299</t>
  </si>
  <si>
    <t>22403</t>
  </si>
  <si>
    <t>2240301</t>
  </si>
  <si>
    <t>2240302</t>
  </si>
  <si>
    <t>2240303</t>
  </si>
  <si>
    <t>2240304</t>
  </si>
  <si>
    <t>2240399</t>
  </si>
  <si>
    <t>22404</t>
  </si>
  <si>
    <t>2240401</t>
  </si>
  <si>
    <t>2240402</t>
  </si>
  <si>
    <t>2240403</t>
  </si>
  <si>
    <t>2240404</t>
  </si>
  <si>
    <t>2240405</t>
  </si>
  <si>
    <t>2240450</t>
  </si>
  <si>
    <t>2240499</t>
  </si>
  <si>
    <t>22405</t>
  </si>
  <si>
    <t>2240501</t>
  </si>
  <si>
    <t>2240502</t>
  </si>
  <si>
    <t>2240503</t>
  </si>
  <si>
    <t>2240504</t>
  </si>
  <si>
    <t>2240505</t>
  </si>
  <si>
    <t>2240506</t>
  </si>
  <si>
    <t>2240507</t>
  </si>
  <si>
    <t>2240508</t>
  </si>
  <si>
    <t>2240509</t>
  </si>
  <si>
    <t>2240510</t>
  </si>
  <si>
    <t>2240550</t>
  </si>
  <si>
    <t>2240599</t>
  </si>
  <si>
    <t>22406</t>
  </si>
  <si>
    <t>2240601</t>
  </si>
  <si>
    <t>2240602</t>
  </si>
  <si>
    <t>2240699</t>
  </si>
  <si>
    <t>22407</t>
  </si>
  <si>
    <t>2240701</t>
  </si>
  <si>
    <t>2240702</t>
  </si>
  <si>
    <t>2240703</t>
  </si>
  <si>
    <t>2240704</t>
  </si>
  <si>
    <t>2240799</t>
  </si>
  <si>
    <t>22499</t>
  </si>
  <si>
    <t>227</t>
  </si>
  <si>
    <t>229</t>
  </si>
  <si>
    <t>22902</t>
  </si>
  <si>
    <t>22999</t>
  </si>
  <si>
    <t>2299901</t>
  </si>
  <si>
    <t>231</t>
  </si>
  <si>
    <t>23101</t>
  </si>
  <si>
    <t>23102</t>
  </si>
  <si>
    <t>23103</t>
  </si>
  <si>
    <t>2310301</t>
  </si>
  <si>
    <t>2310302</t>
  </si>
  <si>
    <t>2310303</t>
  </si>
  <si>
    <t>2310399</t>
  </si>
  <si>
    <t>232</t>
  </si>
  <si>
    <t>23201</t>
  </si>
  <si>
    <t>23202</t>
  </si>
  <si>
    <t>23203</t>
  </si>
  <si>
    <t>2320301</t>
  </si>
  <si>
    <t>2320302</t>
  </si>
  <si>
    <t>2320303</t>
  </si>
  <si>
    <t>2320304</t>
  </si>
  <si>
    <t>233</t>
  </si>
  <si>
    <t>23301</t>
  </si>
  <si>
    <t>23302</t>
  </si>
  <si>
    <t>23303</t>
  </si>
  <si>
    <t>上年预算数</t>
    <phoneticPr fontId="37" type="noConversion"/>
  </si>
  <si>
    <t>2019年度本级一般公共预算基本支出经济分类情况表</t>
    <phoneticPr fontId="37" type="noConversion"/>
  </si>
  <si>
    <t>当年预算数为上年预算数的％</t>
    <phoneticPr fontId="37" type="noConversion"/>
  </si>
  <si>
    <t>岩前</t>
    <phoneticPr fontId="37" type="noConversion"/>
  </si>
  <si>
    <t>莘口</t>
    <phoneticPr fontId="37" type="noConversion"/>
  </si>
  <si>
    <t>备注：本区所辖城东乡、中村乡作为一级预算部门管理，未单独编制政府预算，为此未有一般公共预算对下税收返还和转移支付预算数据。</t>
    <phoneticPr fontId="37" type="noConversion"/>
  </si>
  <si>
    <t>附表1-4</t>
    <phoneticPr fontId="37" type="noConversion"/>
  </si>
  <si>
    <t>单位：万元</t>
    <phoneticPr fontId="37" type="noConversion"/>
  </si>
  <si>
    <t>支出项目</t>
    <phoneticPr fontId="37" type="noConversion"/>
  </si>
  <si>
    <t>当年预算数</t>
    <phoneticPr fontId="37" type="noConversion"/>
  </si>
  <si>
    <t>上年预算数</t>
    <phoneticPr fontId="37" type="noConversion"/>
  </si>
  <si>
    <t>当年预算数为上年预算数的％</t>
    <phoneticPr fontId="37" type="noConversion"/>
  </si>
  <si>
    <t>一般公共服务支出</t>
    <phoneticPr fontId="37" type="noConversion"/>
  </si>
  <si>
    <t xml:space="preserve"> 人大事务</t>
    <phoneticPr fontId="37" type="noConversion"/>
  </si>
  <si>
    <t xml:space="preserve"> 政协事务</t>
    <phoneticPr fontId="37" type="noConversion"/>
  </si>
  <si>
    <t xml:space="preserve"> 政府办公厅（室）及相关机构事务</t>
    <phoneticPr fontId="37" type="noConversion"/>
  </si>
  <si>
    <t xml:space="preserve"> 发展与改革事务</t>
    <phoneticPr fontId="37" type="noConversion"/>
  </si>
  <si>
    <t xml:space="preserve"> 统计信息事务</t>
    <phoneticPr fontId="37" type="noConversion"/>
  </si>
  <si>
    <t xml:space="preserve"> 财政事务</t>
    <phoneticPr fontId="37" type="noConversion"/>
  </si>
  <si>
    <t xml:space="preserve"> 税收事务</t>
    <phoneticPr fontId="37" type="noConversion"/>
  </si>
  <si>
    <t xml:space="preserve"> 审计事务</t>
    <phoneticPr fontId="37" type="noConversion"/>
  </si>
  <si>
    <t xml:space="preserve"> 海关事务</t>
    <phoneticPr fontId="37" type="noConversion"/>
  </si>
  <si>
    <t xml:space="preserve"> 人力资源事务</t>
    <phoneticPr fontId="37" type="noConversion"/>
  </si>
  <si>
    <t xml:space="preserve"> 纪检监察事务</t>
    <phoneticPr fontId="37" type="noConversion"/>
  </si>
  <si>
    <t xml:space="preserve"> 商贸事务</t>
    <phoneticPr fontId="37" type="noConversion"/>
  </si>
  <si>
    <t xml:space="preserve"> 知识产权事务</t>
    <phoneticPr fontId="37" type="noConversion"/>
  </si>
  <si>
    <t xml:space="preserve">  国家知识产权战略</t>
    <phoneticPr fontId="37" type="noConversion"/>
  </si>
  <si>
    <t xml:space="preserve"> 民族事务</t>
    <phoneticPr fontId="37" type="noConversion"/>
  </si>
  <si>
    <t xml:space="preserve"> 港澳台事务</t>
    <phoneticPr fontId="37" type="noConversion"/>
  </si>
  <si>
    <t xml:space="preserve"> 档案事务</t>
    <phoneticPr fontId="37" type="noConversion"/>
  </si>
  <si>
    <t xml:space="preserve"> 民主党派及工商联事务</t>
    <phoneticPr fontId="37" type="noConversion"/>
  </si>
  <si>
    <t xml:space="preserve"> 群众团体事务</t>
    <phoneticPr fontId="37" type="noConversion"/>
  </si>
  <si>
    <t xml:space="preserve"> 党委办公厅（室）及相关机构事务</t>
    <phoneticPr fontId="37" type="noConversion"/>
  </si>
  <si>
    <t xml:space="preserve"> 组织事务</t>
    <phoneticPr fontId="37" type="noConversion"/>
  </si>
  <si>
    <t xml:space="preserve"> 宣传事务</t>
    <phoneticPr fontId="37" type="noConversion"/>
  </si>
  <si>
    <t xml:space="preserve"> 统战事务</t>
    <phoneticPr fontId="37" type="noConversion"/>
  </si>
  <si>
    <t xml:space="preserve"> 对外联络事务</t>
    <phoneticPr fontId="37" type="noConversion"/>
  </si>
  <si>
    <t xml:space="preserve"> 其他共产党事务支出</t>
    <phoneticPr fontId="37" type="noConversion"/>
  </si>
  <si>
    <t xml:space="preserve">  其他共产党事务支出（其他共产党事务支出）</t>
    <phoneticPr fontId="37" type="noConversion"/>
  </si>
  <si>
    <t xml:space="preserve"> 网信事务</t>
    <phoneticPr fontId="37" type="noConversion"/>
  </si>
  <si>
    <t xml:space="preserve"> 市场监督管理事务</t>
    <phoneticPr fontId="37" type="noConversion"/>
  </si>
  <si>
    <t xml:space="preserve"> 其他一般公共服务支出</t>
    <phoneticPr fontId="37" type="noConversion"/>
  </si>
  <si>
    <t>外交支出</t>
    <phoneticPr fontId="37" type="noConversion"/>
  </si>
  <si>
    <t xml:space="preserve"> 外交管理事务</t>
    <phoneticPr fontId="37" type="noConversion"/>
  </si>
  <si>
    <t xml:space="preserve"> 驻外机构</t>
    <phoneticPr fontId="37" type="noConversion"/>
  </si>
  <si>
    <t xml:space="preserve"> 对外援助</t>
    <phoneticPr fontId="37" type="noConversion"/>
  </si>
  <si>
    <t xml:space="preserve"> 国际组织</t>
    <phoneticPr fontId="37" type="noConversion"/>
  </si>
  <si>
    <t xml:space="preserve"> 对外合作与交流</t>
    <phoneticPr fontId="37" type="noConversion"/>
  </si>
  <si>
    <t xml:space="preserve"> 对外宣传</t>
    <phoneticPr fontId="37" type="noConversion"/>
  </si>
  <si>
    <t xml:space="preserve"> 边界勘界联检</t>
    <phoneticPr fontId="37" type="noConversion"/>
  </si>
  <si>
    <t xml:space="preserve"> 国际发展合作</t>
    <phoneticPr fontId="37" type="noConversion"/>
  </si>
  <si>
    <t xml:space="preserve"> 其他外交支出</t>
    <phoneticPr fontId="37" type="noConversion"/>
  </si>
  <si>
    <t>国防支出</t>
    <phoneticPr fontId="37" type="noConversion"/>
  </si>
  <si>
    <t xml:space="preserve"> 现役部队</t>
    <phoneticPr fontId="37" type="noConversion"/>
  </si>
  <si>
    <t xml:space="preserve"> 国防科研事业</t>
    <phoneticPr fontId="37" type="noConversion"/>
  </si>
  <si>
    <t xml:space="preserve"> 专项工程</t>
    <phoneticPr fontId="37" type="noConversion"/>
  </si>
  <si>
    <t xml:space="preserve"> 国防动员</t>
    <phoneticPr fontId="37" type="noConversion"/>
  </si>
  <si>
    <t xml:space="preserve"> 其他国防支出</t>
    <phoneticPr fontId="37" type="noConversion"/>
  </si>
  <si>
    <t>公共安全支出</t>
    <phoneticPr fontId="37" type="noConversion"/>
  </si>
  <si>
    <t xml:space="preserve"> 武装警察部队</t>
    <phoneticPr fontId="37" type="noConversion"/>
  </si>
  <si>
    <t xml:space="preserve"> 公安</t>
    <phoneticPr fontId="37" type="noConversion"/>
  </si>
  <si>
    <t xml:space="preserve"> 国家安全</t>
    <phoneticPr fontId="37" type="noConversion"/>
  </si>
  <si>
    <t xml:space="preserve"> 检察</t>
    <phoneticPr fontId="37" type="noConversion"/>
  </si>
  <si>
    <t xml:space="preserve"> 法院</t>
    <phoneticPr fontId="37" type="noConversion"/>
  </si>
  <si>
    <t xml:space="preserve"> 司法</t>
    <phoneticPr fontId="37" type="noConversion"/>
  </si>
  <si>
    <t xml:space="preserve"> 监狱</t>
    <phoneticPr fontId="37" type="noConversion"/>
  </si>
  <si>
    <t xml:space="preserve"> 强制隔离戒毒</t>
    <phoneticPr fontId="37" type="noConversion"/>
  </si>
  <si>
    <t xml:space="preserve"> 国家保密</t>
    <phoneticPr fontId="37" type="noConversion"/>
  </si>
  <si>
    <t xml:space="preserve"> 缉私警察</t>
    <phoneticPr fontId="37" type="noConversion"/>
  </si>
  <si>
    <t xml:space="preserve"> 其他公共安全支出</t>
    <phoneticPr fontId="37" type="noConversion"/>
  </si>
  <si>
    <t>教育支出</t>
    <phoneticPr fontId="37" type="noConversion"/>
  </si>
  <si>
    <t xml:space="preserve"> 教育管理事务</t>
    <phoneticPr fontId="37" type="noConversion"/>
  </si>
  <si>
    <t xml:space="preserve"> 普通教育</t>
    <phoneticPr fontId="37" type="noConversion"/>
  </si>
  <si>
    <t xml:space="preserve"> 职业教育</t>
    <phoneticPr fontId="37" type="noConversion"/>
  </si>
  <si>
    <t xml:space="preserve"> 成人教育</t>
    <phoneticPr fontId="37" type="noConversion"/>
  </si>
  <si>
    <t xml:space="preserve"> 广播电视教育</t>
    <phoneticPr fontId="37" type="noConversion"/>
  </si>
  <si>
    <t xml:space="preserve"> 留学教育</t>
    <phoneticPr fontId="37" type="noConversion"/>
  </si>
  <si>
    <t xml:space="preserve"> 特殊教育</t>
    <phoneticPr fontId="37" type="noConversion"/>
  </si>
  <si>
    <t xml:space="preserve"> 进修及培训</t>
    <phoneticPr fontId="37" type="noConversion"/>
  </si>
  <si>
    <t xml:space="preserve"> 教育费附加安排的支出</t>
    <phoneticPr fontId="37" type="noConversion"/>
  </si>
  <si>
    <t xml:space="preserve"> 其他教育支出</t>
    <phoneticPr fontId="37" type="noConversion"/>
  </si>
  <si>
    <t>科学技术支出</t>
    <phoneticPr fontId="37" type="noConversion"/>
  </si>
  <si>
    <t xml:space="preserve"> 科学技术管理事务</t>
    <phoneticPr fontId="37" type="noConversion"/>
  </si>
  <si>
    <t xml:space="preserve"> 基础研究</t>
    <phoneticPr fontId="37" type="noConversion"/>
  </si>
  <si>
    <t xml:space="preserve"> 应用研究</t>
    <phoneticPr fontId="37" type="noConversion"/>
  </si>
  <si>
    <t xml:space="preserve"> 技术研究与开发</t>
    <phoneticPr fontId="37" type="noConversion"/>
  </si>
  <si>
    <t xml:space="preserve"> 科技条件与服务</t>
    <phoneticPr fontId="37" type="noConversion"/>
  </si>
  <si>
    <t xml:space="preserve"> 社会科学</t>
    <phoneticPr fontId="37" type="noConversion"/>
  </si>
  <si>
    <t xml:space="preserve"> 科学技术普及</t>
    <phoneticPr fontId="37" type="noConversion"/>
  </si>
  <si>
    <t xml:space="preserve"> 科技交流与合作</t>
    <phoneticPr fontId="37" type="noConversion"/>
  </si>
  <si>
    <t xml:space="preserve"> 科技重大项目</t>
    <phoneticPr fontId="37" type="noConversion"/>
  </si>
  <si>
    <t xml:space="preserve"> 其他科学技术支出</t>
    <phoneticPr fontId="37" type="noConversion"/>
  </si>
  <si>
    <t>文化旅游体育与传媒支出</t>
    <phoneticPr fontId="37" type="noConversion"/>
  </si>
  <si>
    <t xml:space="preserve"> 文化和旅游</t>
    <phoneticPr fontId="37" type="noConversion"/>
  </si>
  <si>
    <t xml:space="preserve"> 文物</t>
    <phoneticPr fontId="37" type="noConversion"/>
  </si>
  <si>
    <t xml:space="preserve"> 体育</t>
    <phoneticPr fontId="37" type="noConversion"/>
  </si>
  <si>
    <t xml:space="preserve"> 新闻出版电影</t>
    <phoneticPr fontId="37" type="noConversion"/>
  </si>
  <si>
    <t xml:space="preserve"> 广播电视</t>
    <phoneticPr fontId="37" type="noConversion"/>
  </si>
  <si>
    <t xml:space="preserve"> 旅游发展基金支出</t>
    <phoneticPr fontId="37" type="noConversion"/>
  </si>
  <si>
    <t xml:space="preserve"> 国家电影事业发展专项资金对应专项债务收入安排的支出</t>
    <phoneticPr fontId="37" type="noConversion"/>
  </si>
  <si>
    <t xml:space="preserve"> 其他文化体育与传媒支出</t>
    <phoneticPr fontId="37" type="noConversion"/>
  </si>
  <si>
    <t>社会保障和就业支出</t>
    <phoneticPr fontId="37" type="noConversion"/>
  </si>
  <si>
    <t xml:space="preserve"> 人力资源和社会保障管理事务</t>
    <phoneticPr fontId="37" type="noConversion"/>
  </si>
  <si>
    <t xml:space="preserve"> 民政管理事务</t>
    <phoneticPr fontId="37" type="noConversion"/>
  </si>
  <si>
    <t xml:space="preserve"> 补充全国社会保障基金</t>
    <phoneticPr fontId="37" type="noConversion"/>
  </si>
  <si>
    <t xml:space="preserve"> 行政事业单位离退休</t>
    <phoneticPr fontId="37" type="noConversion"/>
  </si>
  <si>
    <t xml:space="preserve"> 企业改革补助</t>
    <phoneticPr fontId="37" type="noConversion"/>
  </si>
  <si>
    <t xml:space="preserve"> 就业补助</t>
    <phoneticPr fontId="37" type="noConversion"/>
  </si>
  <si>
    <t xml:space="preserve"> 抚恤</t>
    <phoneticPr fontId="37" type="noConversion"/>
  </si>
  <si>
    <t xml:space="preserve"> 退役安置</t>
    <phoneticPr fontId="37" type="noConversion"/>
  </si>
  <si>
    <t xml:space="preserve"> 社会福利</t>
    <phoneticPr fontId="37" type="noConversion"/>
  </si>
  <si>
    <t xml:space="preserve"> 残疾人事业</t>
    <phoneticPr fontId="37" type="noConversion"/>
  </si>
  <si>
    <t xml:space="preserve"> 红十字事业</t>
    <phoneticPr fontId="37" type="noConversion"/>
  </si>
  <si>
    <t xml:space="preserve"> 最低生活保障</t>
    <phoneticPr fontId="37" type="noConversion"/>
  </si>
  <si>
    <t xml:space="preserve"> 临时救助</t>
    <phoneticPr fontId="37" type="noConversion"/>
  </si>
  <si>
    <t xml:space="preserve"> 特困人员救助供养</t>
    <phoneticPr fontId="37" type="noConversion"/>
  </si>
  <si>
    <t xml:space="preserve"> 补充道路交通事故社会救助基金</t>
    <phoneticPr fontId="37" type="noConversion"/>
  </si>
  <si>
    <t xml:space="preserve"> 其他生活救助</t>
    <phoneticPr fontId="37" type="noConversion"/>
  </si>
  <si>
    <t xml:space="preserve"> 财政对基本养老保险基金的补助</t>
    <phoneticPr fontId="37" type="noConversion"/>
  </si>
  <si>
    <t xml:space="preserve"> 财政对其他社会保险基金的补助</t>
    <phoneticPr fontId="37" type="noConversion"/>
  </si>
  <si>
    <t xml:space="preserve"> 退役军人管理事务</t>
    <phoneticPr fontId="37" type="noConversion"/>
  </si>
  <si>
    <t xml:space="preserve"> 其他社会保障和就业支出</t>
    <phoneticPr fontId="37" type="noConversion"/>
  </si>
  <si>
    <t>卫生健康支出</t>
    <phoneticPr fontId="37" type="noConversion"/>
  </si>
  <si>
    <t xml:space="preserve"> 卫生健康管理事务</t>
    <phoneticPr fontId="37" type="noConversion"/>
  </si>
  <si>
    <t xml:space="preserve"> 公立医院</t>
    <phoneticPr fontId="37" type="noConversion"/>
  </si>
  <si>
    <t xml:space="preserve"> 基层医疗卫生机构</t>
    <phoneticPr fontId="37" type="noConversion"/>
  </si>
  <si>
    <t xml:space="preserve"> 公共卫生</t>
    <phoneticPr fontId="37" type="noConversion"/>
  </si>
  <si>
    <t xml:space="preserve"> 中医药</t>
    <phoneticPr fontId="37" type="noConversion"/>
  </si>
  <si>
    <t xml:space="preserve"> 计划生育事务</t>
    <phoneticPr fontId="37" type="noConversion"/>
  </si>
  <si>
    <t xml:space="preserve"> 行政事业单位医疗</t>
    <phoneticPr fontId="37" type="noConversion"/>
  </si>
  <si>
    <t xml:space="preserve"> 财政对基本医疗保险基金的补助</t>
    <phoneticPr fontId="37" type="noConversion"/>
  </si>
  <si>
    <t xml:space="preserve"> 医疗救助</t>
    <phoneticPr fontId="37" type="noConversion"/>
  </si>
  <si>
    <t xml:space="preserve"> 优抚对象医疗</t>
    <phoneticPr fontId="37" type="noConversion"/>
  </si>
  <si>
    <t xml:space="preserve"> 医疗保障管理事务</t>
    <phoneticPr fontId="37" type="noConversion"/>
  </si>
  <si>
    <t xml:space="preserve"> 老龄卫生健康事务</t>
    <phoneticPr fontId="37" type="noConversion"/>
  </si>
  <si>
    <t xml:space="preserve"> 其他卫生健康支出</t>
    <phoneticPr fontId="37" type="noConversion"/>
  </si>
  <si>
    <t>节能环保支出</t>
    <phoneticPr fontId="37" type="noConversion"/>
  </si>
  <si>
    <t xml:space="preserve"> 环境保护管理事务</t>
    <phoneticPr fontId="37" type="noConversion"/>
  </si>
  <si>
    <t xml:space="preserve"> 环境监测与监察</t>
    <phoneticPr fontId="37" type="noConversion"/>
  </si>
  <si>
    <t xml:space="preserve"> 污染防治</t>
    <phoneticPr fontId="37" type="noConversion"/>
  </si>
  <si>
    <t xml:space="preserve"> 自然生态保护</t>
    <phoneticPr fontId="37" type="noConversion"/>
  </si>
  <si>
    <t xml:space="preserve"> 天然林保护</t>
    <phoneticPr fontId="37" type="noConversion"/>
  </si>
  <si>
    <t xml:space="preserve"> 退耕还林</t>
    <phoneticPr fontId="37" type="noConversion"/>
  </si>
  <si>
    <t xml:space="preserve"> 风沙荒漠治理</t>
    <phoneticPr fontId="37" type="noConversion"/>
  </si>
  <si>
    <t xml:space="preserve"> 退牧还草</t>
    <phoneticPr fontId="37" type="noConversion"/>
  </si>
  <si>
    <t xml:space="preserve"> 已垦草原退耕还草</t>
    <phoneticPr fontId="37" type="noConversion"/>
  </si>
  <si>
    <t xml:space="preserve"> 能源节约利用</t>
    <phoneticPr fontId="37" type="noConversion"/>
  </si>
  <si>
    <t xml:space="preserve"> 污染减排</t>
    <phoneticPr fontId="37" type="noConversion"/>
  </si>
  <si>
    <t xml:space="preserve"> 可再生能源</t>
    <phoneticPr fontId="37" type="noConversion"/>
  </si>
  <si>
    <t xml:space="preserve"> 循环经济</t>
    <phoneticPr fontId="37" type="noConversion"/>
  </si>
  <si>
    <t xml:space="preserve"> 能源管理事务</t>
    <phoneticPr fontId="37" type="noConversion"/>
  </si>
  <si>
    <t xml:space="preserve"> 其他节能环保支出</t>
    <phoneticPr fontId="37" type="noConversion"/>
  </si>
  <si>
    <t>城乡社区支出</t>
    <phoneticPr fontId="37" type="noConversion"/>
  </si>
  <si>
    <t xml:space="preserve"> 城乡社区管理事务</t>
    <phoneticPr fontId="37" type="noConversion"/>
  </si>
  <si>
    <t xml:space="preserve"> 城乡社区规划与管理</t>
    <phoneticPr fontId="37" type="noConversion"/>
  </si>
  <si>
    <t xml:space="preserve"> 城乡社区公共设施</t>
    <phoneticPr fontId="37" type="noConversion"/>
  </si>
  <si>
    <t xml:space="preserve"> 城乡社区环境卫生</t>
    <phoneticPr fontId="37" type="noConversion"/>
  </si>
  <si>
    <t xml:space="preserve"> 建设市场管理与监督</t>
    <phoneticPr fontId="37" type="noConversion"/>
  </si>
  <si>
    <r>
      <t xml:space="preserve"> </t>
    </r>
    <r>
      <rPr>
        <sz val="10"/>
        <color theme="1"/>
        <rFont val="宋体"/>
        <family val="3"/>
        <charset val="134"/>
      </rPr>
      <t>其他城乡社区支出</t>
    </r>
    <phoneticPr fontId="37" type="noConversion"/>
  </si>
  <si>
    <t xml:space="preserve">  其他城乡社区支出</t>
    <phoneticPr fontId="37" type="noConversion"/>
  </si>
  <si>
    <t>农林水支出</t>
    <phoneticPr fontId="37" type="noConversion"/>
  </si>
  <si>
    <t xml:space="preserve"> 农业</t>
    <phoneticPr fontId="37" type="noConversion"/>
  </si>
  <si>
    <t xml:space="preserve"> 林业和草原</t>
    <phoneticPr fontId="37" type="noConversion"/>
  </si>
  <si>
    <t xml:space="preserve"> 水利</t>
    <phoneticPr fontId="37" type="noConversion"/>
  </si>
  <si>
    <t xml:space="preserve"> 南水北调</t>
    <phoneticPr fontId="37" type="noConversion"/>
  </si>
  <si>
    <t xml:space="preserve"> 扶贫</t>
    <phoneticPr fontId="37" type="noConversion"/>
  </si>
  <si>
    <t xml:space="preserve"> 农业综合开发</t>
    <phoneticPr fontId="37" type="noConversion"/>
  </si>
  <si>
    <t xml:space="preserve"> 农村综合改革</t>
    <phoneticPr fontId="37" type="noConversion"/>
  </si>
  <si>
    <t xml:space="preserve"> 普惠金融发展支出</t>
    <phoneticPr fontId="37" type="noConversion"/>
  </si>
  <si>
    <t xml:space="preserve"> 目标价格补贴</t>
    <phoneticPr fontId="37" type="noConversion"/>
  </si>
  <si>
    <t xml:space="preserve"> 其他农林水支出</t>
    <phoneticPr fontId="37" type="noConversion"/>
  </si>
  <si>
    <t>交通运输支出</t>
    <phoneticPr fontId="37" type="noConversion"/>
  </si>
  <si>
    <t xml:space="preserve"> 公路水路运输</t>
    <phoneticPr fontId="37" type="noConversion"/>
  </si>
  <si>
    <t xml:space="preserve"> 铁路运输</t>
    <phoneticPr fontId="37" type="noConversion"/>
  </si>
  <si>
    <t xml:space="preserve"> 民用航空运输</t>
    <phoneticPr fontId="37" type="noConversion"/>
  </si>
  <si>
    <t xml:space="preserve"> 成品油价格改革对交通运输的补贴</t>
    <phoneticPr fontId="37" type="noConversion"/>
  </si>
  <si>
    <t xml:space="preserve"> 邮政业支出</t>
    <phoneticPr fontId="37" type="noConversion"/>
  </si>
  <si>
    <t xml:space="preserve"> 车辆购置税支出</t>
    <phoneticPr fontId="37" type="noConversion"/>
  </si>
  <si>
    <t xml:space="preserve"> 其他交通运输支出</t>
    <phoneticPr fontId="37" type="noConversion"/>
  </si>
  <si>
    <t>资源勘探信息等支出</t>
    <phoneticPr fontId="37" type="noConversion"/>
  </si>
  <si>
    <t xml:space="preserve"> 资源勘探开发</t>
    <phoneticPr fontId="37" type="noConversion"/>
  </si>
  <si>
    <t xml:space="preserve"> 制造业</t>
    <phoneticPr fontId="37" type="noConversion"/>
  </si>
  <si>
    <t xml:space="preserve"> 建筑业</t>
    <phoneticPr fontId="37" type="noConversion"/>
  </si>
  <si>
    <t xml:space="preserve"> 工业和信息产业监管</t>
    <phoneticPr fontId="37" type="noConversion"/>
  </si>
  <si>
    <t xml:space="preserve"> 国有资产监管</t>
    <phoneticPr fontId="37" type="noConversion"/>
  </si>
  <si>
    <t xml:space="preserve"> 支持中小企业发展和管理支出</t>
    <phoneticPr fontId="37" type="noConversion"/>
  </si>
  <si>
    <t xml:space="preserve"> 其他资源勘探信息等支出</t>
    <phoneticPr fontId="37" type="noConversion"/>
  </si>
  <si>
    <t>商业服务业等支出</t>
    <phoneticPr fontId="37" type="noConversion"/>
  </si>
  <si>
    <t xml:space="preserve"> 商业流通事务</t>
    <phoneticPr fontId="37" type="noConversion"/>
  </si>
  <si>
    <t xml:space="preserve"> 涉外发展服务支出</t>
    <phoneticPr fontId="37" type="noConversion"/>
  </si>
  <si>
    <t xml:space="preserve"> 其他商业服务业等支出</t>
    <phoneticPr fontId="37" type="noConversion"/>
  </si>
  <si>
    <t>金融支出</t>
    <phoneticPr fontId="37" type="noConversion"/>
  </si>
  <si>
    <t xml:space="preserve"> 金融部门行政支出</t>
    <phoneticPr fontId="37" type="noConversion"/>
  </si>
  <si>
    <t xml:space="preserve"> 金融部门监管支出</t>
    <phoneticPr fontId="37" type="noConversion"/>
  </si>
  <si>
    <t xml:space="preserve"> 金融发展支出</t>
    <phoneticPr fontId="37" type="noConversion"/>
  </si>
  <si>
    <t xml:space="preserve"> 金融调控支出</t>
    <phoneticPr fontId="37" type="noConversion"/>
  </si>
  <si>
    <t xml:space="preserve"> 其他金融支出</t>
    <phoneticPr fontId="37" type="noConversion"/>
  </si>
  <si>
    <t>援助其他地区支出</t>
    <phoneticPr fontId="37" type="noConversion"/>
  </si>
  <si>
    <t xml:space="preserve"> 一般公共服务（援助其他地区支出）</t>
    <phoneticPr fontId="37" type="noConversion"/>
  </si>
  <si>
    <t xml:space="preserve"> 教育（援助其他地区支出）</t>
    <phoneticPr fontId="37" type="noConversion"/>
  </si>
  <si>
    <t xml:space="preserve"> 文化体育与传媒（援助其他地区支出）</t>
    <phoneticPr fontId="37" type="noConversion"/>
  </si>
  <si>
    <t xml:space="preserve"> 医疗卫生（援助其他地区支出）</t>
    <phoneticPr fontId="37" type="noConversion"/>
  </si>
  <si>
    <t xml:space="preserve"> 节能环保（援助其他地区支出）</t>
    <phoneticPr fontId="37" type="noConversion"/>
  </si>
  <si>
    <t xml:space="preserve"> 农业（援助其他地区支出）</t>
    <phoneticPr fontId="37" type="noConversion"/>
  </si>
  <si>
    <t xml:space="preserve"> 交通运输（援助其他地区支出）</t>
    <phoneticPr fontId="37" type="noConversion"/>
  </si>
  <si>
    <t xml:space="preserve"> 住房保障（援助其他地区支出）</t>
    <phoneticPr fontId="37" type="noConversion"/>
  </si>
  <si>
    <t xml:space="preserve"> 其他支出（援助其他地区支出）</t>
    <phoneticPr fontId="37" type="noConversion"/>
  </si>
  <si>
    <t>自然资源海洋气象等支出</t>
    <phoneticPr fontId="37" type="noConversion"/>
  </si>
  <si>
    <t xml:space="preserve"> 自然资源事务</t>
    <phoneticPr fontId="37" type="noConversion"/>
  </si>
  <si>
    <t xml:space="preserve"> 海洋管理事务</t>
    <phoneticPr fontId="37" type="noConversion"/>
  </si>
  <si>
    <t xml:space="preserve"> 测绘事务</t>
    <phoneticPr fontId="37" type="noConversion"/>
  </si>
  <si>
    <t xml:space="preserve"> 气象事务</t>
    <phoneticPr fontId="37" type="noConversion"/>
  </si>
  <si>
    <t xml:space="preserve"> 其他自然资源海洋气象等支出</t>
    <phoneticPr fontId="37" type="noConversion"/>
  </si>
  <si>
    <t>住房保障支出</t>
    <phoneticPr fontId="37" type="noConversion"/>
  </si>
  <si>
    <t xml:space="preserve"> 保障性安居工程支出</t>
    <phoneticPr fontId="37" type="noConversion"/>
  </si>
  <si>
    <t xml:space="preserve"> 住房改革支出</t>
    <phoneticPr fontId="37" type="noConversion"/>
  </si>
  <si>
    <t xml:space="preserve"> 城乡社区住宅</t>
    <phoneticPr fontId="37" type="noConversion"/>
  </si>
  <si>
    <t>粮油物资储备支出</t>
    <phoneticPr fontId="37" type="noConversion"/>
  </si>
  <si>
    <t xml:space="preserve"> 粮油事务</t>
    <phoneticPr fontId="37" type="noConversion"/>
  </si>
  <si>
    <t xml:space="preserve"> 物资事务</t>
    <phoneticPr fontId="37" type="noConversion"/>
  </si>
  <si>
    <t xml:space="preserve"> 能源储备</t>
    <phoneticPr fontId="37" type="noConversion"/>
  </si>
  <si>
    <t xml:space="preserve"> 粮油储备</t>
    <phoneticPr fontId="37" type="noConversion"/>
  </si>
  <si>
    <t xml:space="preserve"> 重要商品储备</t>
    <phoneticPr fontId="37" type="noConversion"/>
  </si>
  <si>
    <t>灾害防治及应急管理支出</t>
    <phoneticPr fontId="37" type="noConversion"/>
  </si>
  <si>
    <t xml:space="preserve"> 应急管理事务</t>
    <phoneticPr fontId="37" type="noConversion"/>
  </si>
  <si>
    <t xml:space="preserve"> 消防事务</t>
    <phoneticPr fontId="37" type="noConversion"/>
  </si>
  <si>
    <t xml:space="preserve"> 森林消防事务</t>
    <phoneticPr fontId="37" type="noConversion"/>
  </si>
  <si>
    <t xml:space="preserve"> 煤矿安全</t>
    <phoneticPr fontId="37" type="noConversion"/>
  </si>
  <si>
    <t xml:space="preserve"> 地震事务</t>
    <phoneticPr fontId="37" type="noConversion"/>
  </si>
  <si>
    <t xml:space="preserve"> 自然灾害防治</t>
    <phoneticPr fontId="37" type="noConversion"/>
  </si>
  <si>
    <t xml:space="preserve"> 自然灾害救灾及恢复重建支出</t>
    <phoneticPr fontId="37" type="noConversion"/>
  </si>
  <si>
    <t xml:space="preserve"> 其他灾害防治及应急管理支出</t>
    <phoneticPr fontId="37" type="noConversion"/>
  </si>
  <si>
    <t>预备费</t>
    <phoneticPr fontId="37" type="noConversion"/>
  </si>
  <si>
    <t>其他支出</t>
    <phoneticPr fontId="37" type="noConversion"/>
  </si>
  <si>
    <t xml:space="preserve"> 年初预留</t>
    <phoneticPr fontId="37" type="noConversion"/>
  </si>
  <si>
    <t xml:space="preserve"> 其他支出</t>
    <phoneticPr fontId="37" type="noConversion"/>
  </si>
  <si>
    <t>债务还本支出</t>
    <phoneticPr fontId="37" type="noConversion"/>
  </si>
  <si>
    <t xml:space="preserve"> 中央政府国内债务还本支出</t>
    <phoneticPr fontId="37" type="noConversion"/>
  </si>
  <si>
    <t xml:space="preserve"> 中央政府国外债务还本支出</t>
    <phoneticPr fontId="37" type="noConversion"/>
  </si>
  <si>
    <t xml:space="preserve"> 地方政府一般债务还本支出</t>
    <phoneticPr fontId="37" type="noConversion"/>
  </si>
  <si>
    <t>债务付息支出</t>
    <phoneticPr fontId="37" type="noConversion"/>
  </si>
  <si>
    <t xml:space="preserve"> 中央政府国内债务付息支出</t>
    <phoneticPr fontId="37" type="noConversion"/>
  </si>
  <si>
    <t xml:space="preserve"> 中央政府国外债务付息支出</t>
    <phoneticPr fontId="37" type="noConversion"/>
  </si>
  <si>
    <t xml:space="preserve"> 地方政府一般债务付息支出</t>
    <phoneticPr fontId="37" type="noConversion"/>
  </si>
  <si>
    <t>债务发行费用支出</t>
    <phoneticPr fontId="37" type="noConversion"/>
  </si>
  <si>
    <t xml:space="preserve"> 中央政府国内债务发行费用支出</t>
    <phoneticPr fontId="37" type="noConversion"/>
  </si>
  <si>
    <t xml:space="preserve"> 中央政府国外债务发行费用支出</t>
    <phoneticPr fontId="37" type="noConversion"/>
  </si>
  <si>
    <t xml:space="preserve"> 地方政府一般债务发行费用支出</t>
    <phoneticPr fontId="37" type="noConversion"/>
  </si>
  <si>
    <t>支出小计</t>
    <phoneticPr fontId="37" type="noConversion"/>
  </si>
  <si>
    <t xml:space="preserve">   补助下级支出</t>
    <phoneticPr fontId="37" type="noConversion"/>
  </si>
  <si>
    <t xml:space="preserve">      返还性支出</t>
    <phoneticPr fontId="37" type="noConversion"/>
  </si>
  <si>
    <t xml:space="preserve">      一般性转移支付支出</t>
    <phoneticPr fontId="37" type="noConversion"/>
  </si>
  <si>
    <t xml:space="preserve">      专项转移支付支出</t>
    <phoneticPr fontId="37" type="noConversion"/>
  </si>
  <si>
    <t xml:space="preserve">   上解支出</t>
    <phoneticPr fontId="37" type="noConversion"/>
  </si>
  <si>
    <t xml:space="preserve">   援助其他地区支出</t>
    <phoneticPr fontId="37" type="noConversion"/>
  </si>
  <si>
    <t xml:space="preserve">   债务转贷支出</t>
    <phoneticPr fontId="37" type="noConversion"/>
  </si>
  <si>
    <t xml:space="preserve">   增设预算周转金</t>
    <phoneticPr fontId="37" type="noConversion"/>
  </si>
  <si>
    <t xml:space="preserve">   拨付国债转贷资金数</t>
    <phoneticPr fontId="37" type="noConversion"/>
  </si>
  <si>
    <t xml:space="preserve">   国债转贷资金结余</t>
    <phoneticPr fontId="37" type="noConversion"/>
  </si>
  <si>
    <t xml:space="preserve">   安排预算稳定调节基金</t>
    <phoneticPr fontId="37" type="noConversion"/>
  </si>
  <si>
    <t xml:space="preserve">   调出资金</t>
    <phoneticPr fontId="37" type="noConversion"/>
  </si>
  <si>
    <t xml:space="preserve">   年终结余</t>
    <phoneticPr fontId="37" type="noConversion"/>
  </si>
  <si>
    <t>支出合计</t>
    <phoneticPr fontId="37" type="noConversion"/>
  </si>
  <si>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phoneticPr fontId="37" type="noConversion"/>
  </si>
  <si>
    <t>2019年度本级一般公共预算“三公”经费支出预算表</t>
    <phoneticPr fontId="37" type="noConversion"/>
  </si>
  <si>
    <t xml:space="preserve">  其中：国有土地使用权出让收入及对应专项债务收入安排的支出</t>
    <phoneticPr fontId="37" type="noConversion"/>
  </si>
  <si>
    <t>备注：我区未安排政府性基金转移支付预算。</t>
    <phoneticPr fontId="37" type="noConversion"/>
  </si>
  <si>
    <t>2019年度政府性基金转移支付预算表</t>
    <phoneticPr fontId="37" type="noConversion"/>
  </si>
  <si>
    <t>备注：我区无国有资本经营收入</t>
  </si>
  <si>
    <t>2019年度本级国有资本经营收入预算表</t>
    <phoneticPr fontId="37" type="noConversion"/>
  </si>
  <si>
    <t>预算数为上年预算数的％</t>
    <phoneticPr fontId="37" type="noConversion"/>
  </si>
  <si>
    <t>备注：我区无国有资本经营支出</t>
    <phoneticPr fontId="37" type="noConversion"/>
  </si>
  <si>
    <t>2019年度本级国有资本经营支出预算表</t>
    <phoneticPr fontId="37" type="noConversion"/>
  </si>
  <si>
    <t>上年预算数</t>
    <phoneticPr fontId="37" type="noConversion"/>
  </si>
  <si>
    <t>预算数为上年预算数的％</t>
    <phoneticPr fontId="37" type="noConversion"/>
  </si>
  <si>
    <t xml:space="preserve">    其中：保险费收入</t>
    <phoneticPr fontId="37" type="noConversion"/>
  </si>
  <si>
    <t xml:space="preserve">          财政补贴收入</t>
    <phoneticPr fontId="37" type="noConversion"/>
  </si>
  <si>
    <t xml:space="preserve">          利息收入</t>
    <phoneticPr fontId="37" type="noConversion"/>
  </si>
  <si>
    <t xml:space="preserve">          其他收入</t>
    <phoneticPr fontId="37" type="noConversion"/>
  </si>
  <si>
    <t>附表1-20</t>
    <phoneticPr fontId="37" type="noConversion"/>
  </si>
  <si>
    <t xml:space="preserve">          动用上年结余收入</t>
    <phoneticPr fontId="37" type="noConversion"/>
  </si>
  <si>
    <r>
      <t xml:space="preserve">       </t>
    </r>
    <r>
      <rPr>
        <sz val="11"/>
        <rFont val="宋体"/>
        <family val="3"/>
        <charset val="134"/>
      </rPr>
      <t>其中：保险费收入</t>
    </r>
    <phoneticPr fontId="37" type="noConversion"/>
  </si>
  <si>
    <r>
      <t xml:space="preserve">                  </t>
    </r>
    <r>
      <rPr>
        <sz val="11"/>
        <rFont val="宋体"/>
        <family val="3"/>
        <charset val="134"/>
      </rPr>
      <t>财政补贴收入</t>
    </r>
    <phoneticPr fontId="37" type="noConversion"/>
  </si>
  <si>
    <r>
      <t xml:space="preserve">                  </t>
    </r>
    <r>
      <rPr>
        <sz val="11"/>
        <rFont val="宋体"/>
        <family val="3"/>
        <charset val="134"/>
      </rPr>
      <t>利息收入</t>
    </r>
    <phoneticPr fontId="37" type="noConversion"/>
  </si>
  <si>
    <t>备注：根据省、市、区管理权限，我区社保基金预算安排城乡居民养老保险和机关事业养老保险的收支预算。按照社会保险基金的统筹级次，企业职工养老保险实行省级统筹，企业职工养老保险基金预算由省财政厅负责编制；医疗保险基金、失业保险基金、工伤保险基金、生育保险基金实行市级统筹，基金预算由三明市财政局负责编制。</t>
    <phoneticPr fontId="37" type="noConversion"/>
  </si>
  <si>
    <t>2019年度本级社会保险基金预算收入表</t>
    <phoneticPr fontId="37" type="noConversion"/>
  </si>
  <si>
    <t>附表1-21</t>
    <phoneticPr fontId="37" type="noConversion"/>
  </si>
  <si>
    <t xml:space="preserve">    其中：基本养老金</t>
    <phoneticPr fontId="37" type="noConversion"/>
  </si>
  <si>
    <t xml:space="preserve">          医疗补助金</t>
    <phoneticPr fontId="37" type="noConversion"/>
  </si>
  <si>
    <t xml:space="preserve">          丧葬抚恤补助</t>
    <phoneticPr fontId="37" type="noConversion"/>
  </si>
  <si>
    <t xml:space="preserve">          其他企业职工基本养老保险基金支出</t>
    <phoneticPr fontId="37" type="noConversion"/>
  </si>
  <si>
    <t xml:space="preserve">    其中：基础养老金支出</t>
    <phoneticPr fontId="37" type="noConversion"/>
  </si>
  <si>
    <t xml:space="preserve">          个人账户养老金支出</t>
    <phoneticPr fontId="37" type="noConversion"/>
  </si>
  <si>
    <t xml:space="preserve">          丧葬抚恤补助支出</t>
    <phoneticPr fontId="37" type="noConversion"/>
  </si>
  <si>
    <t xml:space="preserve">          其他城乡居民基本养老保险基金支出</t>
    <phoneticPr fontId="37" type="noConversion"/>
  </si>
  <si>
    <t xml:space="preserve">    其中：基本养老金支出</t>
    <phoneticPr fontId="37" type="noConversion"/>
  </si>
  <si>
    <t xml:space="preserve">          其他机关事业单位基本养老保险基金支出</t>
    <phoneticPr fontId="37" type="noConversion"/>
  </si>
  <si>
    <t xml:space="preserve">    其中：职工基本医疗保险统筹基金</t>
    <phoneticPr fontId="37" type="noConversion"/>
  </si>
  <si>
    <t xml:space="preserve">          职工医疗保险个人账户基金</t>
    <phoneticPr fontId="37" type="noConversion"/>
  </si>
  <si>
    <t xml:space="preserve">          其他职工基本医疗保险基金支出</t>
    <phoneticPr fontId="37" type="noConversion"/>
  </si>
  <si>
    <t xml:space="preserve">    其中：城乡居民基本医疗保险基金医疗待遇支出</t>
    <phoneticPr fontId="37" type="noConversion"/>
  </si>
  <si>
    <t xml:space="preserve">          大病医疗保险支出</t>
    <phoneticPr fontId="37" type="noConversion"/>
  </si>
  <si>
    <t xml:space="preserve">          其他城乡居民基本医疗保险基金支出</t>
    <phoneticPr fontId="37" type="noConversion"/>
  </si>
  <si>
    <t xml:space="preserve">     其中：新型农村合作医疗基金医疗待遇支出</t>
    <phoneticPr fontId="37" type="noConversion"/>
  </si>
  <si>
    <t xml:space="preserve">           大病医疗保险支出</t>
    <phoneticPr fontId="37" type="noConversion"/>
  </si>
  <si>
    <t xml:space="preserve">           其他新型农村合作医疗基金支出</t>
    <phoneticPr fontId="37" type="noConversion"/>
  </si>
  <si>
    <t xml:space="preserve">     其中：城镇居民基本医疗保险基金医疗待遇支出</t>
    <phoneticPr fontId="37" type="noConversion"/>
  </si>
  <si>
    <t xml:space="preserve">           其他城镇居民基本医疗保险基金支出</t>
    <phoneticPr fontId="37" type="noConversion"/>
  </si>
  <si>
    <t xml:space="preserve">    其中：工伤保险待遇支出</t>
    <phoneticPr fontId="37" type="noConversion"/>
  </si>
  <si>
    <t xml:space="preserve">          劳动能力鉴定支出</t>
    <phoneticPr fontId="37" type="noConversion"/>
  </si>
  <si>
    <t xml:space="preserve">          工伤预防费用支出</t>
    <phoneticPr fontId="37" type="noConversion"/>
  </si>
  <si>
    <t xml:space="preserve">          其他工伤保险基金支出</t>
    <phoneticPr fontId="37" type="noConversion"/>
  </si>
  <si>
    <t xml:space="preserve">    其中：失业保险金</t>
    <phoneticPr fontId="37" type="noConversion"/>
  </si>
  <si>
    <t xml:space="preserve">          医疗保险费</t>
    <phoneticPr fontId="37" type="noConversion"/>
  </si>
  <si>
    <t xml:space="preserve">          职业培训和职业介绍补贴</t>
    <phoneticPr fontId="37" type="noConversion"/>
  </si>
  <si>
    <t xml:space="preserve">          其他失业保险基金支出</t>
    <phoneticPr fontId="37" type="noConversion"/>
  </si>
  <si>
    <t xml:space="preserve">    其中：生育医疗费用支出</t>
    <phoneticPr fontId="37" type="noConversion"/>
  </si>
  <si>
    <t xml:space="preserve">          生育津贴支出</t>
    <phoneticPr fontId="37" type="noConversion"/>
  </si>
  <si>
    <t xml:space="preserve">          其他生育保险基金支出</t>
    <phoneticPr fontId="37" type="noConversion"/>
  </si>
  <si>
    <t>2019年度本级社会保险基金预算支出表</t>
    <phoneticPr fontId="37" type="noConversion"/>
  </si>
  <si>
    <t>2019年度本级一般公共预算支出预算表</t>
    <phoneticPr fontId="37" type="noConversion"/>
  </si>
  <si>
    <t>附表5-1</t>
    <phoneticPr fontId="37" type="noConversion"/>
  </si>
  <si>
    <t>2018年度政府一般债务余额和限额情况表</t>
    <phoneticPr fontId="37" type="noConversion"/>
  </si>
  <si>
    <t>单位：万元</t>
    <phoneticPr fontId="37" type="noConversion"/>
  </si>
  <si>
    <t>政府债务余额</t>
    <phoneticPr fontId="37" type="noConversion"/>
  </si>
  <si>
    <t>金额</t>
    <phoneticPr fontId="37" type="noConversion"/>
  </si>
  <si>
    <t>1. 2017年末一般债务余额</t>
    <phoneticPr fontId="37" type="noConversion"/>
  </si>
  <si>
    <t>2. 2018年新增一般债务额</t>
    <phoneticPr fontId="37" type="noConversion"/>
  </si>
  <si>
    <t>3. 2018年偿还一般债务本金</t>
    <phoneticPr fontId="37" type="noConversion"/>
  </si>
  <si>
    <t>4. 2018年末一般债务余额</t>
    <phoneticPr fontId="37" type="noConversion"/>
  </si>
  <si>
    <t>政府债务限额</t>
    <phoneticPr fontId="37" type="noConversion"/>
  </si>
  <si>
    <t>1．2017年一般债务限额</t>
    <phoneticPr fontId="37" type="noConversion"/>
  </si>
  <si>
    <t>2．2018年新增一般债务限额</t>
    <phoneticPr fontId="37" type="noConversion"/>
  </si>
  <si>
    <t>3．2018年一般债务限额</t>
    <phoneticPr fontId="37" type="noConversion"/>
  </si>
  <si>
    <t>备注：在公开年度政府预算时，公开上年末债务余额和限额情况；在本级人大常委会通过本级预算调整方案（增加债务限额）后，公开本级债务限额情况；在公开年度政府决算时，公开本年债务余额和限额情况。</t>
    <phoneticPr fontId="37" type="noConversion"/>
  </si>
  <si>
    <t>附表5-3</t>
    <phoneticPr fontId="37" type="noConversion"/>
  </si>
  <si>
    <t>2018年度政府专项债务余额和限额情况表</t>
    <phoneticPr fontId="37" type="noConversion"/>
  </si>
  <si>
    <t>1. 2017年末专项债务余额</t>
    <phoneticPr fontId="37" type="noConversion"/>
  </si>
  <si>
    <t>2. 2018年新增专项债务额</t>
    <phoneticPr fontId="37" type="noConversion"/>
  </si>
  <si>
    <t>3. 2018年偿还专项债务本金</t>
    <phoneticPr fontId="37" type="noConversion"/>
  </si>
  <si>
    <t>4. 2018年末专项债务余额</t>
    <phoneticPr fontId="37" type="noConversion"/>
  </si>
  <si>
    <t>1．2017年专项债务限额</t>
    <phoneticPr fontId="37" type="noConversion"/>
  </si>
  <si>
    <t>2．2018年新增专项债务限额</t>
    <phoneticPr fontId="37" type="noConversion"/>
  </si>
  <si>
    <t>3．2018年专项债务限额</t>
    <phoneticPr fontId="37" type="noConversion"/>
  </si>
  <si>
    <t>2019年度本级政府性基金收入预算表</t>
    <phoneticPr fontId="37" type="noConversion"/>
  </si>
  <si>
    <t xml:space="preserve">        国有土地收益基金及对应专项债务收入安排的支出</t>
    <phoneticPr fontId="37" type="noConversion"/>
  </si>
  <si>
    <t xml:space="preserve">            征地和拆迁补偿支出</t>
    <phoneticPr fontId="37" type="noConversion"/>
  </si>
  <si>
    <t xml:space="preserve">            土地开发支出</t>
    <phoneticPr fontId="37" type="noConversion"/>
  </si>
  <si>
    <t xml:space="preserve">            城市建设支出</t>
    <phoneticPr fontId="37" type="noConversion"/>
  </si>
  <si>
    <t xml:space="preserve">            其他国有土地收益基金支出</t>
    <phoneticPr fontId="37" type="noConversion"/>
  </si>
  <si>
    <t xml:space="preserve">        农业土地开发资金安排的支出</t>
    <phoneticPr fontId="37" type="noConversion"/>
  </si>
  <si>
    <t xml:space="preserve">    其中：彩票公益金安排的支出</t>
    <phoneticPr fontId="37" type="noConversion"/>
  </si>
  <si>
    <t xml:space="preserve">             用于社会福利的彩票公益金支出</t>
    <phoneticPr fontId="37" type="noConversion"/>
  </si>
  <si>
    <t>2019年度本级政府性基金支出预算表</t>
    <phoneticPr fontId="37" type="noConversion"/>
  </si>
  <si>
    <t>2019年度一般公共预算对下税收返还和转移支付预算表</t>
    <phoneticPr fontId="37" type="noConversion"/>
  </si>
  <si>
    <t>当年预算数</t>
    <phoneticPr fontId="37" type="noConversion"/>
  </si>
  <si>
    <t>上年预算数</t>
    <phoneticPr fontId="37" type="noConversion"/>
  </si>
  <si>
    <t>当年预算数为上年预算数的％</t>
    <phoneticPr fontId="37" type="noConversion"/>
  </si>
  <si>
    <t>3、公务用车购置及运行费</t>
    <phoneticPr fontId="37" type="noConversion"/>
  </si>
  <si>
    <t>其中：（1）公务用车运行费</t>
    <phoneticPr fontId="69" type="noConversion"/>
  </si>
  <si>
    <t xml:space="preserve">      （2）公务用车购置费</t>
    <phoneticPr fontId="69" type="noConversion"/>
  </si>
  <si>
    <t>2.经汇总，本级2019年使用一般公共预算拨款安排的“三公”经费预算数为131万元，比上年预算数减少18万元。其中，因公出国（境）经费2万元，与上年预算数相比下降60%；公务接待费31万元，与上年预算数相比下降56%；公务用车购置经费25万元，与上年预算数相比为净增长，原因是区纪委由于业务工作开展需求，需购置一辆办案用车；公务用车运行经费73万元，与上年预算数持平。“三公”经费预算下降的主要原因是压缩政府开支。</t>
    <phoneticPr fontId="37" type="noConversion"/>
  </si>
</sst>
</file>

<file path=xl/styles.xml><?xml version="1.0" encoding="utf-8"?>
<styleSheet xmlns="http://schemas.openxmlformats.org/spreadsheetml/2006/main">
  <numFmts count="22">
    <numFmt numFmtId="41" formatCode="_ * #,##0_ ;_ * \-#,##0_ ;_ * &quot;-&quot;_ ;_ @_ "/>
    <numFmt numFmtId="44" formatCode="_ &quot;¥&quot;* #,##0.00_ ;_ &quot;¥&quot;* \-#,##0.00_ ;_ &quot;¥&quot;* &quot;-&quot;??_ ;_ @_ "/>
    <numFmt numFmtId="43" formatCode="_ * #,##0.00_ ;_ * \-#,##0.00_ ;_ * &quot;-&quot;??_ ;_ @_ "/>
    <numFmt numFmtId="176" formatCode="_-&quot;$&quot;* #,##0_-;\-&quot;$&quot;* #,##0_-;_-&quot;$&quot;* &quot;-&quot;_-;_-@_-"/>
    <numFmt numFmtId="177" formatCode="#,##0;\-#,##0;&quot;-&quot;"/>
    <numFmt numFmtId="178" formatCode="_-* #,##0.00_-;\-* #,##0.00_-;_-* &quot;-&quot;??_-;_-@_-"/>
    <numFmt numFmtId="179" formatCode="\$#,##0.00;\(\$#,##0.00\)"/>
    <numFmt numFmtId="180" formatCode="_-* #,##0_-;\-* #,##0_-;_-* &quot;-&quot;_-;_-@_-"/>
    <numFmt numFmtId="181" formatCode="#,##0.000_ "/>
    <numFmt numFmtId="182" formatCode="#,##0;\(#,##0\)"/>
    <numFmt numFmtId="183" formatCode="_ \¥* #,##0.00_ ;_ \¥* \-#,##0.00_ ;_ \¥* &quot;-&quot;??_ ;_ @_ "/>
    <numFmt numFmtId="184" formatCode="_(&quot;$&quot;* #,##0.00_);_(&quot;$&quot;* \(#,##0.00\);_(&quot;$&quot;* &quot;-&quot;??_);_(@_)"/>
    <numFmt numFmtId="185" formatCode="0.0"/>
    <numFmt numFmtId="186" formatCode="\$#,##0;\(\$#,##0\)"/>
    <numFmt numFmtId="187" formatCode="_(* #,##0.00_);_(* \(#,##0.00\);_(* &quot;-&quot;??_);_(@_)"/>
    <numFmt numFmtId="188" formatCode="_-* #,##0.0000_-;\-* #,##0.0000_-;_-* &quot;-&quot;??_-;_-@_-"/>
    <numFmt numFmtId="189" formatCode="_-&quot;¥&quot;* #,##0_-;\-&quot;¥&quot;* #,##0_-;_-&quot;¥&quot;* &quot;-&quot;_-;_-@_-"/>
    <numFmt numFmtId="190" formatCode="#,##0_ ;[Red]\-#,##0\ "/>
    <numFmt numFmtId="191" formatCode="0.00_ ;[Red]\-0.00\ "/>
    <numFmt numFmtId="192" formatCode="0_);[Red]\(0\)"/>
    <numFmt numFmtId="193" formatCode="0_ "/>
    <numFmt numFmtId="194" formatCode="_ * #,##0_ ;_ * \-#,##0_ ;_ * &quot;-&quot;??_ ;_ @_ "/>
  </numFmts>
  <fonts count="122">
    <font>
      <sz val="12"/>
      <name val="宋体"/>
      <charset val="134"/>
    </font>
    <font>
      <sz val="11"/>
      <color theme="1"/>
      <name val="宋体"/>
      <family val="2"/>
      <charset val="134"/>
      <scheme val="minor"/>
    </font>
    <font>
      <sz val="12"/>
      <name val="宋体"/>
      <family val="3"/>
      <charset val="134"/>
    </font>
    <font>
      <b/>
      <sz val="12"/>
      <name val="宋体"/>
      <family val="3"/>
      <charset val="134"/>
    </font>
    <font>
      <sz val="12"/>
      <name val="宋体"/>
      <family val="7"/>
      <charset val="134"/>
    </font>
    <font>
      <sz val="12"/>
      <name val="黑体"/>
      <family val="3"/>
      <charset val="134"/>
    </font>
    <font>
      <sz val="11"/>
      <color indexed="8"/>
      <name val="宋体"/>
      <family val="3"/>
      <charset val="134"/>
    </font>
    <font>
      <sz val="10"/>
      <name val="宋体"/>
      <family val="3"/>
      <charset val="134"/>
    </font>
    <font>
      <sz val="11"/>
      <name val="宋体"/>
      <family val="3"/>
      <charset val="134"/>
    </font>
    <font>
      <sz val="9"/>
      <color indexed="8"/>
      <name val="宋体"/>
      <family val="3"/>
      <charset val="134"/>
    </font>
    <font>
      <b/>
      <sz val="11"/>
      <color indexed="8"/>
      <name val="宋体"/>
      <family val="3"/>
      <charset val="134"/>
    </font>
    <font>
      <sz val="16"/>
      <name val="宋体"/>
      <family val="3"/>
      <charset val="134"/>
    </font>
    <font>
      <sz val="11"/>
      <color indexed="9"/>
      <name val="宋体"/>
      <family val="3"/>
      <charset val="134"/>
    </font>
    <font>
      <sz val="11"/>
      <color indexed="42"/>
      <name val="宋体"/>
      <family val="3"/>
      <charset val="134"/>
    </font>
    <font>
      <sz val="10"/>
      <name val="Arial"/>
      <family val="2"/>
      <charset val="134"/>
    </font>
    <font>
      <sz val="11"/>
      <color indexed="52"/>
      <name val="宋体"/>
      <family val="3"/>
      <charset val="134"/>
    </font>
    <font>
      <sz val="11"/>
      <color indexed="10"/>
      <name val="宋体"/>
      <family val="3"/>
      <charset val="134"/>
    </font>
    <font>
      <b/>
      <sz val="18"/>
      <color indexed="62"/>
      <name val="宋体"/>
      <family val="3"/>
      <charset val="134"/>
    </font>
    <font>
      <b/>
      <sz val="11"/>
      <color indexed="52"/>
      <name val="宋体"/>
      <family val="3"/>
      <charset val="134"/>
    </font>
    <font>
      <u/>
      <sz val="12"/>
      <color indexed="12"/>
      <name val="宋体"/>
      <family val="3"/>
      <charset val="134"/>
    </font>
    <font>
      <i/>
      <sz val="11"/>
      <color indexed="23"/>
      <name val="宋体"/>
      <family val="3"/>
      <charset val="134"/>
    </font>
    <font>
      <sz val="11"/>
      <color indexed="17"/>
      <name val="宋体"/>
      <family val="3"/>
      <charset val="134"/>
    </font>
    <font>
      <u/>
      <sz val="12"/>
      <color indexed="3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b/>
      <sz val="13"/>
      <color indexed="56"/>
      <name val="宋体"/>
      <family val="3"/>
      <charset val="134"/>
    </font>
    <font>
      <b/>
      <sz val="11"/>
      <color indexed="62"/>
      <name val="宋体"/>
      <family val="3"/>
      <charset val="134"/>
    </font>
    <font>
      <b/>
      <sz val="15"/>
      <color indexed="56"/>
      <name val="宋体"/>
      <family val="3"/>
      <charset val="134"/>
    </font>
    <font>
      <sz val="12"/>
      <name val="奔覆眉"/>
      <family val="3"/>
      <charset val="134"/>
    </font>
    <font>
      <sz val="12"/>
      <name val="Helv"/>
      <family val="2"/>
      <charset val="134"/>
    </font>
    <font>
      <b/>
      <sz val="13"/>
      <color indexed="62"/>
      <name val="宋体"/>
      <family val="3"/>
      <charset val="134"/>
    </font>
    <font>
      <sz val="7"/>
      <name val="Small Fonts"/>
      <family val="2"/>
      <charset val="134"/>
    </font>
    <font>
      <sz val="11"/>
      <color indexed="60"/>
      <name val="宋体"/>
      <family val="3"/>
      <charset val="134"/>
    </font>
    <font>
      <sz val="9"/>
      <name val="宋体"/>
      <family val="3"/>
      <charset val="134"/>
    </font>
    <font>
      <b/>
      <sz val="15"/>
      <color indexed="62"/>
      <name val="宋体"/>
      <family val="3"/>
      <charset val="134"/>
    </font>
    <font>
      <sz val="12"/>
      <name val="Arial"/>
      <family val="2"/>
      <charset val="134"/>
    </font>
    <font>
      <sz val="10"/>
      <color indexed="8"/>
      <name val="Arial"/>
      <family val="2"/>
      <charset val="134"/>
    </font>
    <font>
      <sz val="10"/>
      <name val="Times New Roman"/>
      <family val="1"/>
      <charset val="134"/>
    </font>
    <font>
      <b/>
      <sz val="12"/>
      <name val="Arial"/>
      <family val="2"/>
      <charset val="134"/>
    </font>
    <font>
      <b/>
      <sz val="18"/>
      <name val="Arial"/>
      <family val="2"/>
      <charset val="134"/>
    </font>
    <font>
      <sz val="8"/>
      <name val="Times New Roman"/>
      <family val="1"/>
      <charset val="134"/>
    </font>
    <font>
      <b/>
      <sz val="21"/>
      <name val="楷体_GB2312"/>
      <family val="3"/>
      <charset val="134"/>
    </font>
    <font>
      <sz val="12"/>
      <name val="Courier"/>
      <family val="3"/>
      <charset val="134"/>
    </font>
    <font>
      <sz val="10"/>
      <name val="MS Sans Serif"/>
      <family val="2"/>
      <charset val="134"/>
    </font>
    <font>
      <sz val="12"/>
      <name val="宋体"/>
      <family val="3"/>
      <charset val="134"/>
    </font>
    <font>
      <b/>
      <sz val="18"/>
      <color indexed="56"/>
      <name val="宋体"/>
      <family val="3"/>
      <charset val="134"/>
    </font>
    <font>
      <sz val="12"/>
      <color indexed="20"/>
      <name val="宋体"/>
      <family val="3"/>
      <charset val="134"/>
    </font>
    <font>
      <sz val="12"/>
      <color indexed="17"/>
      <name val="宋体"/>
      <family val="3"/>
      <charset val="134"/>
    </font>
    <font>
      <sz val="10"/>
      <color indexed="8"/>
      <name val="Arial"/>
      <family val="2"/>
    </font>
    <font>
      <sz val="10"/>
      <name val="Arial"/>
      <family val="2"/>
    </font>
    <font>
      <sz val="11"/>
      <color theme="1"/>
      <name val="宋体"/>
      <family val="3"/>
      <charset val="134"/>
      <scheme val="minor"/>
    </font>
    <font>
      <sz val="11"/>
      <color indexed="8"/>
      <name val="宋体"/>
      <family val="3"/>
      <charset val="134"/>
      <scheme val="minor"/>
    </font>
    <font>
      <sz val="11"/>
      <name val="宋体"/>
      <family val="3"/>
      <charset val="134"/>
      <scheme val="minor"/>
    </font>
    <font>
      <b/>
      <sz val="11"/>
      <color indexed="8"/>
      <name val="宋体"/>
      <family val="3"/>
      <charset val="134"/>
      <scheme val="minor"/>
    </font>
    <font>
      <b/>
      <sz val="11"/>
      <name val="宋体"/>
      <family val="3"/>
      <charset val="134"/>
      <scheme val="minor"/>
    </font>
    <font>
      <sz val="11"/>
      <name val="黑体"/>
      <family val="3"/>
      <charset val="134"/>
    </font>
    <font>
      <sz val="12"/>
      <name val="宋体"/>
      <family val="3"/>
      <charset val="134"/>
    </font>
    <font>
      <sz val="11"/>
      <name val="宋体"/>
      <family val="3"/>
      <charset val="134"/>
      <scheme val="major"/>
    </font>
    <font>
      <b/>
      <sz val="11"/>
      <name val="宋体"/>
      <family val="3"/>
      <charset val="134"/>
      <scheme val="major"/>
    </font>
    <font>
      <sz val="11"/>
      <name val="楷体"/>
      <family val="3"/>
      <charset val="134"/>
    </font>
    <font>
      <sz val="12"/>
      <color indexed="8"/>
      <name val="宋体"/>
      <family val="3"/>
      <charset val="134"/>
    </font>
    <font>
      <sz val="18"/>
      <color indexed="54"/>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sz val="9"/>
      <name val="宋体"/>
      <family val="2"/>
      <charset val="134"/>
      <scheme val="minor"/>
    </font>
    <font>
      <b/>
      <sz val="11"/>
      <name val="宋体"/>
      <family val="3"/>
      <charset val="134"/>
    </font>
    <font>
      <sz val="10"/>
      <name val="宋体"/>
      <family val="3"/>
      <charset val="134"/>
      <scheme val="minor"/>
    </font>
    <font>
      <sz val="10"/>
      <color indexed="64"/>
      <name val="Arial"/>
      <family val="2"/>
    </font>
    <font>
      <b/>
      <sz val="18"/>
      <color theme="3"/>
      <name val="宋体"/>
      <family val="3"/>
      <charset val="134"/>
      <scheme val="major"/>
    </font>
    <font>
      <sz val="11"/>
      <color indexed="64"/>
      <name val="宋体"/>
      <family val="3"/>
      <charset val="134"/>
      <scheme val="minor"/>
    </font>
    <font>
      <sz val="7"/>
      <name val="Small Fonts"/>
      <family val="2"/>
    </font>
    <font>
      <sz val="12"/>
      <name val="Courier"/>
      <family val="3"/>
    </font>
    <font>
      <sz val="10"/>
      <name val="Times New Roman"/>
      <family val="1"/>
    </font>
    <font>
      <sz val="12"/>
      <name val="Arial"/>
      <family val="2"/>
    </font>
    <font>
      <b/>
      <sz val="12"/>
      <name val="Arial"/>
      <family val="2"/>
    </font>
    <font>
      <b/>
      <sz val="18"/>
      <name val="Arial"/>
      <family val="2"/>
    </font>
    <font>
      <b/>
      <sz val="12"/>
      <color indexed="8"/>
      <name val="宋体"/>
      <family val="3"/>
      <charset val="134"/>
      <scheme val="minor"/>
    </font>
    <font>
      <sz val="16"/>
      <color indexed="8"/>
      <name val="方正小标宋_GBK"/>
      <family val="4"/>
      <charset val="134"/>
    </font>
    <font>
      <sz val="16"/>
      <name val="宋体"/>
      <family val="3"/>
      <charset val="134"/>
      <scheme val="minor"/>
    </font>
    <font>
      <sz val="12"/>
      <name val="宋体"/>
      <family val="3"/>
      <charset val="134"/>
      <scheme val="minor"/>
    </font>
    <font>
      <b/>
      <sz val="11"/>
      <color theme="1"/>
      <name val="宋体"/>
      <family val="3"/>
      <charset val="134"/>
      <scheme val="minor"/>
    </font>
    <font>
      <sz val="16"/>
      <color theme="1"/>
      <name val="方正小标宋_GBK"/>
      <family val="4"/>
      <charset val="134"/>
    </font>
    <font>
      <sz val="12"/>
      <color theme="1"/>
      <name val="宋体"/>
      <family val="3"/>
      <charset val="134"/>
      <scheme val="minor"/>
    </font>
    <font>
      <sz val="16"/>
      <name val="方正小标宋_GBK"/>
      <family val="4"/>
      <charset val="134"/>
    </font>
    <font>
      <sz val="9"/>
      <color indexed="64"/>
      <name val="宋体"/>
      <family val="3"/>
      <charset val="134"/>
    </font>
    <font>
      <b/>
      <sz val="11"/>
      <color indexed="8"/>
      <name val="楷体"/>
      <family val="3"/>
      <charset val="134"/>
    </font>
    <font>
      <b/>
      <sz val="11"/>
      <color indexed="64"/>
      <name val="宋体"/>
      <family val="3"/>
      <charset val="134"/>
      <scheme val="minor"/>
    </font>
    <font>
      <sz val="18"/>
      <name val="方正小标宋_GBK"/>
      <family val="4"/>
      <charset val="134"/>
    </font>
    <font>
      <sz val="9"/>
      <name val="宋体"/>
      <family val="3"/>
      <charset val="134"/>
    </font>
    <font>
      <sz val="9"/>
      <color indexed="8"/>
      <name val="楷体"/>
      <family val="3"/>
      <charset val="134"/>
    </font>
    <font>
      <sz val="11"/>
      <name val="华文楷体"/>
      <family val="3"/>
      <charset val="134"/>
    </font>
    <font>
      <sz val="9"/>
      <name val="宋体"/>
      <family val="3"/>
      <charset val="134"/>
    </font>
    <font>
      <sz val="11"/>
      <color indexed="8"/>
      <name val="华文楷体"/>
      <family val="3"/>
      <charset val="134"/>
    </font>
    <font>
      <sz val="11"/>
      <color indexed="8"/>
      <name val="楷体"/>
      <family val="3"/>
      <charset val="134"/>
    </font>
    <font>
      <sz val="11"/>
      <color theme="1"/>
      <name val="宋体"/>
      <family val="3"/>
      <charset val="134"/>
    </font>
    <font>
      <sz val="11"/>
      <color theme="1"/>
      <name val="Arial"/>
      <family val="2"/>
    </font>
    <font>
      <sz val="12"/>
      <name val="宋体"/>
      <family val="3"/>
      <charset val="134"/>
    </font>
    <font>
      <b/>
      <sz val="10"/>
      <color theme="1"/>
      <name val="宋体"/>
      <family val="3"/>
      <charset val="134"/>
      <scheme val="minor"/>
    </font>
    <font>
      <sz val="10"/>
      <color theme="1"/>
      <name val="宋体"/>
      <family val="3"/>
      <charset val="134"/>
      <scheme val="minor"/>
    </font>
    <font>
      <sz val="10"/>
      <color theme="1"/>
      <name val="宋体"/>
      <family val="3"/>
      <charset val="134"/>
    </font>
    <font>
      <sz val="12"/>
      <color theme="1"/>
      <name val="宋体"/>
      <family val="3"/>
      <charset val="134"/>
    </font>
    <font>
      <sz val="12"/>
      <color theme="1"/>
      <name val="黑体"/>
      <family val="3"/>
      <charset val="134"/>
    </font>
    <font>
      <b/>
      <sz val="11"/>
      <color theme="1"/>
      <name val="宋体"/>
      <family val="3"/>
      <charset val="134"/>
      <scheme val="major"/>
    </font>
    <font>
      <sz val="11"/>
      <color theme="1"/>
      <name val="宋体"/>
      <family val="3"/>
      <charset val="134"/>
      <scheme val="major"/>
    </font>
    <font>
      <sz val="11"/>
      <color theme="1"/>
      <name val="楷体"/>
      <family val="3"/>
      <charset val="134"/>
    </font>
    <font>
      <sz val="12"/>
      <color theme="6" tint="-0.249977111117893"/>
      <name val="宋体"/>
      <family val="3"/>
      <charset val="134"/>
    </font>
    <font>
      <b/>
      <sz val="11"/>
      <color theme="6" tint="-0.249977111117893"/>
      <name val="宋体"/>
      <family val="3"/>
      <charset val="134"/>
      <scheme val="major"/>
    </font>
    <font>
      <b/>
      <sz val="10"/>
      <color theme="6" tint="-0.249977111117893"/>
      <name val="宋体"/>
      <family val="3"/>
      <charset val="134"/>
    </font>
    <font>
      <sz val="10"/>
      <color theme="6" tint="-0.249977111117893"/>
      <name val="宋体"/>
      <family val="3"/>
      <charset val="134"/>
    </font>
    <font>
      <sz val="11"/>
      <color theme="6" tint="-0.249977111117893"/>
      <name val="宋体"/>
      <family val="3"/>
      <charset val="134"/>
      <scheme val="major"/>
    </font>
    <font>
      <sz val="11"/>
      <color rgb="FFFF0000"/>
      <name val="宋体"/>
      <family val="3"/>
      <charset val="134"/>
      <scheme val="major"/>
    </font>
    <font>
      <sz val="12"/>
      <name val="宋体"/>
      <family val="3"/>
      <charset val="134"/>
    </font>
    <font>
      <sz val="11"/>
      <color theme="6" tint="-0.249977111117893"/>
      <name val="宋体"/>
      <family val="3"/>
      <charset val="134"/>
      <scheme val="minor"/>
    </font>
    <font>
      <sz val="14"/>
      <name val="华文楷体"/>
      <family val="3"/>
      <charset val="134"/>
    </font>
    <font>
      <sz val="11"/>
      <name val="Times New Roman"/>
      <family val="22"/>
      <charset val="134"/>
    </font>
    <font>
      <sz val="11"/>
      <name val="宋体"/>
      <family val="7"/>
      <charset val="134"/>
    </font>
    <font>
      <sz val="12"/>
      <name val="华文楷体"/>
      <family val="3"/>
      <charset val="134"/>
    </font>
  </fonts>
  <fills count="5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62"/>
        <bgColor indexed="64"/>
      </patternFill>
    </fill>
    <fill>
      <patternFill patternType="solid">
        <fgColor indexed="49"/>
        <bgColor indexed="64"/>
      </patternFill>
    </fill>
    <fill>
      <patternFill patternType="solid">
        <fgColor indexed="47"/>
        <bgColor indexed="64"/>
      </patternFill>
    </fill>
    <fill>
      <patternFill patternType="solid">
        <fgColor indexed="31"/>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46"/>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54"/>
        <bgColor indexed="64"/>
      </patternFill>
    </fill>
    <fill>
      <patternFill patternType="solid">
        <fgColor indexed="52"/>
        <bgColor indexed="64"/>
      </patternFill>
    </fill>
    <fill>
      <patternFill patternType="solid">
        <fgColor indexed="11"/>
        <bgColor indexed="64"/>
      </patternFill>
    </fill>
    <fill>
      <patternFill patternType="solid">
        <fgColor indexed="5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5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ck">
        <color indexed="49"/>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bottom style="thick">
        <color indexed="44"/>
      </bottom>
      <diagonal/>
    </border>
    <border>
      <left/>
      <right/>
      <top/>
      <bottom style="medium">
        <color indexed="44"/>
      </bottom>
      <diagonal/>
    </border>
    <border>
      <left/>
      <right style="thin">
        <color indexed="64"/>
      </right>
      <top style="thin">
        <color indexed="64"/>
      </top>
      <bottom style="thin">
        <color indexed="64"/>
      </bottom>
      <diagonal/>
    </border>
    <border>
      <left/>
      <right/>
      <top style="thin">
        <color indexed="64"/>
      </top>
      <bottom/>
      <diagonal/>
    </border>
  </borders>
  <cellStyleXfs count="4993">
    <xf numFmtId="0" fontId="0" fillId="0" borderId="0">
      <alignment vertical="center"/>
    </xf>
    <xf numFmtId="0" fontId="17" fillId="0" borderId="0" applyNumberFormat="0" applyFill="0" applyBorder="0" applyAlignment="0" applyProtection="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0" fontId="10" fillId="0" borderId="6" applyNumberFormat="0" applyFill="0" applyAlignment="0" applyProtection="0">
      <alignment vertical="center"/>
    </xf>
    <xf numFmtId="0" fontId="6" fillId="7" borderId="0" applyNumberFormat="0" applyBorder="0" applyAlignment="0" applyProtection="0">
      <alignment vertical="center"/>
    </xf>
    <xf numFmtId="0" fontId="8" fillId="0" borderId="1">
      <alignment horizontal="distributed" vertical="center" wrapText="1"/>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12" fillId="5" borderId="0" applyNumberFormat="0" applyBorder="0" applyAlignment="0" applyProtection="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3" borderId="0" applyNumberFormat="0" applyBorder="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8" borderId="8" applyNumberFormat="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2" borderId="0" applyNumberFormat="0" applyBorder="0" applyAlignment="0" applyProtection="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8" borderId="0" applyNumberFormat="0" applyBorder="0" applyAlignment="0" applyProtection="0">
      <alignment vertical="center"/>
    </xf>
    <xf numFmtId="0" fontId="12" fillId="5" borderId="0" applyNumberFormat="0" applyBorder="0" applyAlignment="0" applyProtection="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188" fontId="48" fillId="0" borderId="0" applyFont="0" applyFill="0" applyBorder="0" applyAlignment="0" applyProtection="0">
      <alignment vertical="center"/>
    </xf>
    <xf numFmtId="0" fontId="7"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7" fillId="0" borderId="0">
      <alignment vertical="center"/>
    </xf>
    <xf numFmtId="0" fontId="2" fillId="0" borderId="0">
      <alignment vertical="center"/>
    </xf>
    <xf numFmtId="0" fontId="6" fillId="7" borderId="0" applyNumberFormat="0" applyBorder="0" applyAlignment="0" applyProtection="0">
      <alignment vertical="center"/>
    </xf>
    <xf numFmtId="0" fontId="17" fillId="0" borderId="0" applyNumberFormat="0" applyFill="0" applyBorder="0" applyAlignment="0" applyProtection="0">
      <alignment vertical="center"/>
    </xf>
    <xf numFmtId="0" fontId="2" fillId="0" borderId="0">
      <alignment vertical="center"/>
    </xf>
    <xf numFmtId="0" fontId="15" fillId="0" borderId="3" applyNumberFormat="0" applyFill="0" applyAlignment="0" applyProtection="0">
      <alignment vertical="center"/>
    </xf>
    <xf numFmtId="0" fontId="20" fillId="0" borderId="0" applyNumberFormat="0" applyFill="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20" fillId="0" borderId="0" applyNumberFormat="0" applyFill="0" applyBorder="0" applyAlignment="0" applyProtection="0">
      <alignment vertical="center"/>
    </xf>
    <xf numFmtId="0" fontId="2" fillId="0" borderId="0">
      <alignment vertical="center"/>
    </xf>
    <xf numFmtId="0" fontId="8" fillId="0" borderId="1">
      <alignment horizontal="distributed" vertical="center" wrapText="1"/>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3" fillId="0" borderId="0" applyNumberFormat="0" applyFill="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13"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20" borderId="0" applyNumberFormat="0" applyBorder="0" applyAlignment="0" applyProtection="0">
      <alignment vertical="center"/>
    </xf>
    <xf numFmtId="0" fontId="2" fillId="0" borderId="0">
      <alignment vertical="center"/>
    </xf>
    <xf numFmtId="0" fontId="21"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48" fillId="0" borderId="0" applyFont="0" applyFill="0" applyBorder="0" applyAlignment="0" applyProtection="0">
      <alignment vertical="center"/>
    </xf>
    <xf numFmtId="0" fontId="2" fillId="0" borderId="0">
      <alignment vertical="center"/>
    </xf>
    <xf numFmtId="0" fontId="8" fillId="0" borderId="1">
      <alignment horizontal="distributed" vertical="center" wrapText="1"/>
    </xf>
    <xf numFmtId="0" fontId="2" fillId="0" borderId="0">
      <alignment vertical="center"/>
    </xf>
    <xf numFmtId="0" fontId="12" fillId="3" borderId="0" applyNumberFormat="0" applyBorder="0" applyAlignment="0" applyProtection="0">
      <alignment vertical="center"/>
    </xf>
    <xf numFmtId="0" fontId="6" fillId="7" borderId="0" applyNumberFormat="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6"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18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1" fillId="10" borderId="0" applyNumberFormat="0" applyBorder="0" applyAlignment="0" applyProtection="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12" fillId="20" borderId="0" applyNumberFormat="0" applyBorder="0" applyAlignment="0" applyProtection="0">
      <alignment vertical="center"/>
    </xf>
    <xf numFmtId="0" fontId="2" fillId="0" borderId="0">
      <alignment vertical="center"/>
    </xf>
    <xf numFmtId="0" fontId="2" fillId="0" borderId="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0" fontId="48" fillId="21" borderId="11" applyNumberFormat="0" applyFont="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0" fontId="16" fillId="0" borderId="0" applyNumberFormat="0" applyFill="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13" fillId="22" borderId="0" applyNumberFormat="0" applyBorder="0" applyAlignment="0" applyProtection="0">
      <alignment vertical="center"/>
    </xf>
    <xf numFmtId="0" fontId="2" fillId="0" borderId="0">
      <alignment vertical="center"/>
    </xf>
    <xf numFmtId="0" fontId="2" fillId="0" borderId="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 fillId="0" borderId="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12" fillId="20"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5" fillId="17" borderId="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16"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2"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15" fillId="0" borderId="3" applyNumberFormat="0" applyFill="0" applyAlignment="0" applyProtection="0">
      <alignment vertical="center"/>
    </xf>
    <xf numFmtId="0" fontId="2" fillId="0" borderId="0">
      <alignment vertical="center"/>
    </xf>
    <xf numFmtId="0" fontId="2" fillId="0" borderId="0">
      <alignment vertical="center"/>
    </xf>
    <xf numFmtId="0" fontId="26" fillId="17" borderId="7" applyNumberFormat="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6" fillId="6" borderId="0" applyNumberFormat="0" applyBorder="0" applyAlignment="0" applyProtection="0">
      <alignment vertical="center"/>
    </xf>
    <xf numFmtId="0" fontId="12" fillId="23" borderId="0" applyNumberFormat="0" applyBorder="0" applyAlignment="0" applyProtection="0">
      <alignment vertical="center"/>
    </xf>
    <xf numFmtId="0" fontId="2" fillId="0" borderId="0">
      <alignment vertical="center"/>
    </xf>
    <xf numFmtId="0" fontId="12" fillId="2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22" borderId="0" applyNumberFormat="0" applyBorder="0" applyAlignment="0" applyProtection="0">
      <alignment vertical="center"/>
    </xf>
    <xf numFmtId="0" fontId="2" fillId="0" borderId="0">
      <alignment vertical="center"/>
    </xf>
    <xf numFmtId="0" fontId="2" fillId="0" borderId="0">
      <alignment vertical="center"/>
    </xf>
    <xf numFmtId="0" fontId="22" fillId="0" borderId="0" applyNumberFormat="0" applyFill="0" applyBorder="0" applyAlignment="0" applyProtection="0">
      <alignment vertical="top"/>
      <protection locked="0"/>
    </xf>
    <xf numFmtId="0" fontId="21" fillId="10" borderId="0" applyNumberFormat="0" applyBorder="0" applyAlignment="0" applyProtection="0">
      <alignment vertical="center"/>
    </xf>
    <xf numFmtId="0" fontId="23" fillId="0" borderId="13"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6" borderId="5"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6" borderId="5" applyNumberFormat="0" applyAlignment="0" applyProtection="0">
      <alignment vertical="center"/>
    </xf>
    <xf numFmtId="0" fontId="12" fillId="16" borderId="0" applyNumberFormat="0" applyBorder="0" applyAlignment="0" applyProtection="0">
      <alignment vertical="center"/>
    </xf>
    <xf numFmtId="0" fontId="2" fillId="0" borderId="0">
      <alignment vertical="center"/>
    </xf>
    <xf numFmtId="0" fontId="2" fillId="0" borderId="0">
      <alignment vertical="center"/>
    </xf>
    <xf numFmtId="0" fontId="28" fillId="6" borderId="5" applyNumberFormat="0" applyAlignment="0" applyProtection="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0" fontId="2" fillId="0" borderId="0">
      <alignment vertical="center"/>
    </xf>
    <xf numFmtId="0" fontId="2" fillId="0" borderId="0">
      <alignment vertical="center"/>
    </xf>
    <xf numFmtId="0" fontId="30"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12" fillId="16" borderId="0" applyNumberFormat="0" applyBorder="0" applyAlignment="0" applyProtection="0">
      <alignment vertical="center"/>
    </xf>
    <xf numFmtId="0" fontId="2" fillId="0" borderId="0">
      <alignment vertical="center"/>
    </xf>
    <xf numFmtId="0" fontId="12" fillId="5" borderId="0" applyNumberFormat="0" applyBorder="0" applyAlignment="0" applyProtection="0">
      <alignment vertical="center"/>
    </xf>
    <xf numFmtId="0" fontId="2" fillId="0" borderId="0">
      <alignment vertical="center"/>
    </xf>
    <xf numFmtId="0" fontId="6" fillId="12"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15" fillId="0" borderId="3" applyNumberFormat="0" applyFill="0" applyAlignment="0" applyProtection="0">
      <alignment vertical="center"/>
    </xf>
    <xf numFmtId="0" fontId="2" fillId="0" borderId="0">
      <alignment vertical="center"/>
    </xf>
    <xf numFmtId="0" fontId="12" fillId="16" borderId="0" applyNumberFormat="0" applyBorder="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12" fillId="1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0" fillId="0" borderId="10"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3" fillId="2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33" fillId="0" borderId="0">
      <alignment vertical="center"/>
    </xf>
    <xf numFmtId="0" fontId="2" fillId="0" borderId="0">
      <alignment vertical="center"/>
    </xf>
    <xf numFmtId="0" fontId="6" fillId="21" borderId="0" applyNumberFormat="0" applyBorder="0" applyAlignment="0" applyProtection="0">
      <alignment vertical="center"/>
    </xf>
    <xf numFmtId="0" fontId="12" fillId="23" borderId="0" applyNumberFormat="0" applyBorder="0" applyAlignment="0" applyProtection="0">
      <alignment vertical="center"/>
    </xf>
    <xf numFmtId="0" fontId="2" fillId="0" borderId="0">
      <alignment vertical="center"/>
    </xf>
    <xf numFmtId="0" fontId="2" fillId="0" borderId="0">
      <alignment vertical="center"/>
    </xf>
    <xf numFmtId="0" fontId="6" fillId="18" borderId="0" applyNumberFormat="0" applyBorder="0" applyAlignment="0" applyProtection="0">
      <alignment vertical="center"/>
    </xf>
    <xf numFmtId="0" fontId="12" fillId="16" borderId="0" applyNumberFormat="0" applyBorder="0" applyAlignment="0" applyProtection="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3"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4" fillId="15"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8" fillId="6" borderId="5" applyNumberFormat="0" applyAlignment="0" applyProtection="0">
      <alignment vertical="center"/>
    </xf>
    <xf numFmtId="0" fontId="12" fillId="3" borderId="0" applyNumberFormat="0" applyBorder="0" applyAlignment="0" applyProtection="0">
      <alignment vertical="center"/>
    </xf>
    <xf numFmtId="0" fontId="2" fillId="0" borderId="0">
      <alignment vertical="center"/>
    </xf>
    <xf numFmtId="0" fontId="28" fillId="6" borderId="5"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2" fillId="5"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13" fillId="22" borderId="0" applyNumberFormat="0" applyBorder="0" applyAlignment="0" applyProtection="0">
      <alignment vertical="center"/>
    </xf>
    <xf numFmtId="0" fontId="2" fillId="0" borderId="0">
      <alignment vertical="center"/>
    </xf>
    <xf numFmtId="0" fontId="2" fillId="0" borderId="0">
      <alignment vertical="center"/>
    </xf>
    <xf numFmtId="0" fontId="6" fillId="10" borderId="0" applyNumberFormat="0" applyBorder="0" applyAlignment="0" applyProtection="0">
      <alignment vertical="center"/>
    </xf>
    <xf numFmtId="0" fontId="34" fillId="0" borderId="9" applyNumberFormat="0" applyFill="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34" fillId="0" borderId="9" applyNumberFormat="0" applyFill="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2" fillId="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12" fillId="24"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27" fillId="8" borderId="8" applyNumberFormat="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13"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3"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0" fillId="0" borderId="6" applyNumberFormat="0" applyFill="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10" fillId="0" borderId="6" applyNumberFormat="0" applyFill="0" applyAlignment="0" applyProtection="0">
      <alignment vertical="center"/>
    </xf>
    <xf numFmtId="0" fontId="6" fillId="21" borderId="0" applyNumberFormat="0" applyBorder="0" applyAlignment="0" applyProtection="0">
      <alignment vertical="center"/>
    </xf>
    <xf numFmtId="0" fontId="10" fillId="0" borderId="4" applyNumberFormat="0" applyFill="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3" fillId="3"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7" fillId="0" borderId="0" applyNumberFormat="0" applyFill="0" applyBorder="0" applyAlignment="0" applyProtection="0">
      <alignment vertical="center"/>
    </xf>
    <xf numFmtId="0" fontId="6" fillId="18" borderId="0" applyNumberFormat="0" applyBorder="0" applyAlignment="0" applyProtection="0">
      <alignment vertical="center"/>
    </xf>
    <xf numFmtId="0" fontId="17"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1" fontId="8" fillId="0" borderId="1">
      <alignment vertical="center"/>
      <protection locked="0"/>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17"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2" fillId="2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37" fontId="3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6"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6"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183" fontId="48" fillId="0" borderId="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0" fillId="0" borderId="4" applyNumberFormat="0" applyFill="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183" fontId="48" fillId="0" borderId="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48" fillId="21" borderId="11" applyNumberFormat="0" applyFont="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183" fontId="48" fillId="0" borderId="0" applyFont="0" applyFill="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31" fillId="0" borderId="12" applyNumberFormat="0" applyFill="0" applyAlignment="0" applyProtection="0">
      <alignment vertical="center"/>
    </xf>
    <xf numFmtId="0" fontId="6" fillId="11" borderId="0" applyNumberFormat="0" applyBorder="0" applyAlignment="0" applyProtection="0">
      <alignment vertical="center"/>
    </xf>
    <xf numFmtId="183" fontId="48" fillId="0" borderId="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12"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9" fillId="0" borderId="9" applyNumberFormat="0" applyFill="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9" fillId="0" borderId="9" applyNumberFormat="0" applyFill="0" applyAlignment="0" applyProtection="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3" fillId="0" borderId="13" applyNumberFormat="0" applyFill="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12" fillId="4"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12" fillId="4"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12" fillId="3"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3" fillId="0" borderId="13" applyNumberFormat="0" applyFill="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21" fillId="10" borderId="0" applyNumberFormat="0" applyBorder="0" applyAlignment="0" applyProtection="0">
      <alignment vertical="center"/>
    </xf>
    <xf numFmtId="0" fontId="6" fillId="13" borderId="0" applyNumberFormat="0" applyBorder="0" applyAlignment="0" applyProtection="0">
      <alignment vertical="center"/>
    </xf>
    <xf numFmtId="0" fontId="21" fillId="10" borderId="0" applyNumberFormat="0" applyBorder="0" applyAlignment="0" applyProtection="0">
      <alignment vertical="center"/>
    </xf>
    <xf numFmtId="0" fontId="6" fillId="13" borderId="0" applyNumberFormat="0" applyBorder="0" applyAlignment="0" applyProtection="0">
      <alignment vertical="center"/>
    </xf>
    <xf numFmtId="0" fontId="12" fillId="20" borderId="0" applyNumberFormat="0" applyBorder="0" applyAlignment="0" applyProtection="0">
      <alignment vertical="center"/>
    </xf>
    <xf numFmtId="0" fontId="6" fillId="13" borderId="0" applyNumberFormat="0" applyBorder="0" applyAlignment="0" applyProtection="0">
      <alignment vertical="center"/>
    </xf>
    <xf numFmtId="0" fontId="12" fillId="20" borderId="0" applyNumberFormat="0" applyBorder="0" applyAlignment="0" applyProtection="0">
      <alignment vertical="center"/>
    </xf>
    <xf numFmtId="0" fontId="23"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20"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1"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16" borderId="0" applyNumberFormat="0" applyBorder="0" applyAlignment="0" applyProtection="0">
      <alignment vertical="center"/>
    </xf>
    <xf numFmtId="0" fontId="6" fillId="13" borderId="0" applyNumberFormat="0" applyBorder="0" applyAlignment="0" applyProtection="0">
      <alignment vertical="center"/>
    </xf>
    <xf numFmtId="0" fontId="12" fillId="16" borderId="0" applyNumberFormat="0" applyBorder="0" applyAlignment="0" applyProtection="0">
      <alignment vertical="center"/>
    </xf>
    <xf numFmtId="0" fontId="23"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1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2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6" fillId="13"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6" fillId="13"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21" fillId="10" borderId="0" applyNumberFormat="0" applyBorder="0" applyAlignment="0" applyProtection="0">
      <alignment vertical="center"/>
    </xf>
    <xf numFmtId="0" fontId="6" fillId="9" borderId="0" applyNumberFormat="0" applyBorder="0" applyAlignment="0" applyProtection="0">
      <alignment vertical="center"/>
    </xf>
    <xf numFmtId="0" fontId="21" fillId="10" borderId="0" applyNumberFormat="0" applyBorder="0" applyAlignment="0" applyProtection="0">
      <alignment vertical="center"/>
    </xf>
    <xf numFmtId="0" fontId="6" fillId="9" borderId="0" applyNumberFormat="0" applyBorder="0" applyAlignment="0" applyProtection="0">
      <alignment vertical="center"/>
    </xf>
    <xf numFmtId="0" fontId="2" fillId="0" borderId="0">
      <alignment vertical="center"/>
    </xf>
    <xf numFmtId="0" fontId="2" fillId="0" borderId="0">
      <alignment vertical="center"/>
    </xf>
    <xf numFmtId="0" fontId="6" fillId="9" borderId="0" applyNumberFormat="0" applyBorder="0" applyAlignment="0" applyProtection="0">
      <alignment vertical="center"/>
    </xf>
    <xf numFmtId="0" fontId="2" fillId="0" borderId="0">
      <alignment vertical="center"/>
    </xf>
    <xf numFmtId="0" fontId="6" fillId="9" borderId="0" applyNumberFormat="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183" fontId="48" fillId="0" borderId="0" applyFont="0" applyFill="0" applyBorder="0" applyAlignment="0" applyProtection="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183" fontId="48" fillId="0" borderId="0" applyFont="0" applyFill="0" applyBorder="0" applyAlignment="0" applyProtection="0">
      <alignment vertical="center"/>
    </xf>
    <xf numFmtId="0" fontId="6" fillId="6" borderId="0" applyNumberFormat="0" applyBorder="0" applyAlignment="0" applyProtection="0">
      <alignment vertical="center"/>
    </xf>
    <xf numFmtId="0" fontId="21"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 fontId="8" fillId="0" borderId="1">
      <alignment vertical="center"/>
      <protection locked="0"/>
    </xf>
    <xf numFmtId="0" fontId="6" fillId="9" borderId="0" applyNumberFormat="0" applyBorder="0" applyAlignment="0" applyProtection="0">
      <alignment vertical="center"/>
    </xf>
    <xf numFmtId="0" fontId="2" fillId="0" borderId="0">
      <alignment vertical="center"/>
    </xf>
    <xf numFmtId="0" fontId="6" fillId="9" borderId="0" applyNumberFormat="0" applyBorder="0" applyAlignment="0" applyProtection="0">
      <alignment vertical="center"/>
    </xf>
    <xf numFmtId="183" fontId="48" fillId="0" borderId="0" applyFont="0" applyFill="0" applyBorder="0" applyAlignment="0" applyProtection="0">
      <alignment vertical="center"/>
    </xf>
    <xf numFmtId="0" fontId="6" fillId="9" borderId="0" applyNumberFormat="0" applyBorder="0" applyAlignment="0" applyProtection="0">
      <alignment vertical="center"/>
    </xf>
    <xf numFmtId="0" fontId="12" fillId="16" borderId="0" applyNumberFormat="0" applyBorder="0" applyAlignment="0" applyProtection="0">
      <alignment vertical="center"/>
    </xf>
    <xf numFmtId="0" fontId="6" fillId="9" borderId="0" applyNumberFormat="0" applyBorder="0" applyAlignment="0" applyProtection="0">
      <alignment vertical="center"/>
    </xf>
    <xf numFmtId="0" fontId="12" fillId="16" borderId="0" applyNumberFormat="0" applyBorder="0" applyAlignment="0" applyProtection="0">
      <alignment vertical="center"/>
    </xf>
    <xf numFmtId="0" fontId="6" fillId="9" borderId="0" applyNumberFormat="0" applyBorder="0" applyAlignment="0" applyProtection="0">
      <alignment vertical="center"/>
    </xf>
    <xf numFmtId="0" fontId="12" fillId="16" borderId="0" applyNumberFormat="0" applyBorder="0" applyAlignment="0" applyProtection="0">
      <alignment vertical="center"/>
    </xf>
    <xf numFmtId="0" fontId="6" fillId="9" borderId="0" applyNumberFormat="0" applyBorder="0" applyAlignment="0" applyProtection="0">
      <alignment vertical="center"/>
    </xf>
    <xf numFmtId="0" fontId="12" fillId="16" borderId="0" applyNumberFormat="0" applyBorder="0" applyAlignment="0" applyProtection="0">
      <alignment vertical="center"/>
    </xf>
    <xf numFmtId="0" fontId="6" fillId="9" borderId="0" applyNumberFormat="0" applyBorder="0" applyAlignment="0" applyProtection="0">
      <alignment vertical="center"/>
    </xf>
    <xf numFmtId="0" fontId="13" fillId="8" borderId="0" applyNumberFormat="0" applyBorder="0" applyAlignment="0" applyProtection="0">
      <alignment vertical="center"/>
    </xf>
    <xf numFmtId="0" fontId="6" fillId="9" borderId="0" applyNumberFormat="0" applyBorder="0" applyAlignment="0" applyProtection="0">
      <alignment vertical="center"/>
    </xf>
    <xf numFmtId="0" fontId="13" fillId="8" borderId="0" applyNumberFormat="0" applyBorder="0" applyAlignment="0" applyProtection="0">
      <alignment vertical="center"/>
    </xf>
    <xf numFmtId="0" fontId="6" fillId="9" borderId="0" applyNumberFormat="0" applyBorder="0" applyAlignment="0" applyProtection="0">
      <alignment vertical="center"/>
    </xf>
    <xf numFmtId="0" fontId="13" fillId="8" borderId="0" applyNumberFormat="0" applyBorder="0" applyAlignment="0" applyProtection="0">
      <alignment vertical="center"/>
    </xf>
    <xf numFmtId="0" fontId="6" fillId="9" borderId="0" applyNumberFormat="0" applyBorder="0" applyAlignment="0" applyProtection="0">
      <alignment vertical="center"/>
    </xf>
    <xf numFmtId="0" fontId="13" fillId="8" borderId="0" applyNumberFormat="0" applyBorder="0" applyAlignment="0" applyProtection="0">
      <alignment vertical="center"/>
    </xf>
    <xf numFmtId="0" fontId="6" fillId="9" borderId="0" applyNumberFormat="0" applyBorder="0" applyAlignment="0" applyProtection="0">
      <alignment vertical="center"/>
    </xf>
    <xf numFmtId="0" fontId="48" fillId="21" borderId="11" applyNumberFormat="0" applyFont="0" applyAlignment="0" applyProtection="0">
      <alignment vertical="center"/>
    </xf>
    <xf numFmtId="0" fontId="13" fillId="8" borderId="0" applyNumberFormat="0" applyBorder="0" applyAlignment="0" applyProtection="0">
      <alignment vertical="center"/>
    </xf>
    <xf numFmtId="0" fontId="12" fillId="11" borderId="0" applyNumberFormat="0" applyBorder="0" applyAlignment="0" applyProtection="0">
      <alignment vertical="center"/>
    </xf>
    <xf numFmtId="0" fontId="6" fillId="6" borderId="0" applyNumberFormat="0" applyBorder="0" applyAlignment="0" applyProtection="0">
      <alignment vertical="center"/>
    </xf>
    <xf numFmtId="0" fontId="48" fillId="21" borderId="11" applyNumberFormat="0" applyFont="0" applyAlignment="0" applyProtection="0">
      <alignment vertical="center"/>
    </xf>
    <xf numFmtId="0" fontId="13" fillId="8" borderId="0" applyNumberFormat="0" applyBorder="0" applyAlignment="0" applyProtection="0">
      <alignment vertical="center"/>
    </xf>
    <xf numFmtId="0" fontId="6" fillId="6" borderId="0" applyNumberFormat="0" applyBorder="0" applyAlignment="0" applyProtection="0">
      <alignment vertical="center"/>
    </xf>
    <xf numFmtId="0" fontId="48" fillId="21" borderId="11" applyNumberFormat="0" applyFont="0" applyAlignment="0" applyProtection="0">
      <alignment vertical="center"/>
    </xf>
    <xf numFmtId="0" fontId="13" fillId="8" borderId="0" applyNumberFormat="0" applyBorder="0" applyAlignment="0" applyProtection="0">
      <alignment vertical="center"/>
    </xf>
    <xf numFmtId="0" fontId="6"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8" fillId="6" borderId="5"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3" fillId="0" borderId="13" applyNumberFormat="0" applyFill="0" applyAlignment="0" applyProtection="0">
      <alignment vertical="center"/>
    </xf>
    <xf numFmtId="0" fontId="13"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4"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8" fillId="6" borderId="5" applyNumberFormat="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28" fillId="6" borderId="5" applyNumberFormat="0" applyAlignment="0" applyProtection="0">
      <alignment vertical="center"/>
    </xf>
    <xf numFmtId="0" fontId="13" fillId="11" borderId="0" applyNumberFormat="0" applyBorder="0" applyAlignment="0" applyProtection="0">
      <alignment vertical="center"/>
    </xf>
    <xf numFmtId="0" fontId="12" fillId="2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3" fillId="0" borderId="13" applyNumberFormat="0" applyFill="0" applyAlignment="0" applyProtection="0">
      <alignment vertical="center"/>
    </xf>
    <xf numFmtId="0" fontId="13"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3" fillId="19" borderId="0" applyNumberFormat="0" applyBorder="0" applyAlignment="0" applyProtection="0">
      <alignment vertical="center"/>
    </xf>
    <xf numFmtId="0" fontId="18" fillId="8" borderId="5" applyNumberFormat="0" applyAlignment="0" applyProtection="0">
      <alignment vertical="center"/>
    </xf>
    <xf numFmtId="0" fontId="19" fillId="0" borderId="0" applyNumberFormat="0" applyFill="0" applyBorder="0" applyAlignment="0" applyProtection="0">
      <alignment vertical="top"/>
      <protection locked="0"/>
    </xf>
    <xf numFmtId="0" fontId="13" fillId="19"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3" fillId="1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8" fillId="0" borderId="14" applyNumberFormat="0" applyFill="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 fillId="0" borderId="0">
      <alignment vertical="center"/>
    </xf>
    <xf numFmtId="0" fontId="12" fillId="16" borderId="0" applyNumberFormat="0" applyBorder="0" applyAlignment="0" applyProtection="0">
      <alignment vertical="center"/>
    </xf>
    <xf numFmtId="0" fontId="25" fillId="17" borderId="7" applyNumberFormat="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25" fillId="17" borderId="7" applyNumberFormat="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48" fillId="21" borderId="11" applyNumberFormat="0" applyFont="0" applyAlignment="0" applyProtection="0">
      <alignment vertical="center"/>
    </xf>
    <xf numFmtId="0" fontId="25" fillId="17" borderId="7" applyNumberFormat="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6" fillId="17" borderId="7"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6" fillId="17" borderId="7" applyNumberFormat="0" applyAlignment="0" applyProtection="0">
      <alignment vertical="center"/>
    </xf>
    <xf numFmtId="0" fontId="12" fillId="16"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9" fillId="0" borderId="0">
      <alignment vertical="center"/>
    </xf>
    <xf numFmtId="0" fontId="12" fillId="5" borderId="0" applyNumberFormat="0" applyBorder="0" applyAlignment="0" applyProtection="0">
      <alignment vertical="center"/>
    </xf>
    <xf numFmtId="0" fontId="36" fillId="19"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0" applyNumberFormat="0" applyFill="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5" fillId="17" borderId="7" applyNumberFormat="0" applyAlignment="0" applyProtection="0">
      <alignment vertical="center"/>
    </xf>
    <xf numFmtId="0" fontId="12" fillId="5" borderId="0" applyNumberFormat="0" applyBorder="0" applyAlignment="0" applyProtection="0">
      <alignment vertical="center"/>
    </xf>
    <xf numFmtId="0" fontId="25" fillId="17" borderId="7" applyNumberFormat="0" applyAlignment="0" applyProtection="0">
      <alignment vertical="center"/>
    </xf>
    <xf numFmtId="0" fontId="12" fillId="5" borderId="0" applyNumberFormat="0" applyBorder="0" applyAlignment="0" applyProtection="0">
      <alignment vertical="center"/>
    </xf>
    <xf numFmtId="0" fontId="25" fillId="17" borderId="7"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5" fillId="17" borderId="7"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0" applyNumberFormat="0" applyFill="0" applyBorder="0" applyAlignment="0" applyProtection="0">
      <alignment vertical="center"/>
    </xf>
    <xf numFmtId="0" fontId="13" fillId="6" borderId="0" applyNumberFormat="0" applyBorder="0" applyAlignment="0" applyProtection="0">
      <alignment vertical="center"/>
    </xf>
    <xf numFmtId="0" fontId="12" fillId="23" borderId="0" applyNumberFormat="0" applyBorder="0" applyAlignment="0" applyProtection="0">
      <alignment vertical="center"/>
    </xf>
    <xf numFmtId="43" fontId="48" fillId="0" borderId="0" applyFont="0" applyFill="0" applyBorder="0" applyAlignment="0" applyProtection="0">
      <alignment vertical="center"/>
    </xf>
    <xf numFmtId="0" fontId="12" fillId="23" borderId="0" applyNumberFormat="0" applyBorder="0" applyAlignment="0" applyProtection="0">
      <alignment vertical="center"/>
    </xf>
    <xf numFmtId="185" fontId="8" fillId="0" borderId="1">
      <alignment vertical="center"/>
      <protection locked="0"/>
    </xf>
    <xf numFmtId="43" fontId="48" fillId="0" borderId="0" applyFont="0" applyFill="0" applyBorder="0" applyAlignment="0" applyProtection="0">
      <alignment vertical="center"/>
    </xf>
    <xf numFmtId="0" fontId="25" fillId="17" borderId="7" applyNumberFormat="0" applyAlignment="0" applyProtection="0">
      <alignment vertical="center"/>
    </xf>
    <xf numFmtId="0" fontId="12" fillId="23" borderId="0" applyNumberFormat="0" applyBorder="0" applyAlignment="0" applyProtection="0">
      <alignment vertical="center"/>
    </xf>
    <xf numFmtId="185" fontId="8" fillId="0" borderId="1">
      <alignment vertical="center"/>
      <protection locked="0"/>
    </xf>
    <xf numFmtId="0" fontId="12" fillId="23" borderId="0" applyNumberFormat="0" applyBorder="0" applyAlignment="0" applyProtection="0">
      <alignment vertical="center"/>
    </xf>
    <xf numFmtId="185" fontId="8" fillId="0" borderId="1">
      <alignment vertical="center"/>
      <protection locked="0"/>
    </xf>
    <xf numFmtId="0" fontId="12" fillId="23" borderId="0" applyNumberFormat="0" applyBorder="0" applyAlignment="0" applyProtection="0">
      <alignment vertical="center"/>
    </xf>
    <xf numFmtId="9" fontId="48" fillId="0" borderId="0" applyFont="0" applyFill="0" applyBorder="0" applyAlignment="0" applyProtection="0">
      <alignment vertical="center"/>
    </xf>
    <xf numFmtId="0" fontId="12" fillId="23" borderId="0" applyNumberFormat="0" applyBorder="0" applyAlignment="0" applyProtection="0">
      <alignment vertical="center"/>
    </xf>
    <xf numFmtId="9" fontId="48" fillId="0" borderId="0" applyFont="0" applyFill="0" applyBorder="0" applyAlignment="0" applyProtection="0">
      <alignment vertical="center"/>
    </xf>
    <xf numFmtId="0" fontId="12" fillId="23" borderId="0" applyNumberFormat="0" applyBorder="0" applyAlignment="0" applyProtection="0">
      <alignment vertical="center"/>
    </xf>
    <xf numFmtId="185" fontId="8" fillId="0" borderId="1">
      <alignment vertical="center"/>
      <protection locked="0"/>
    </xf>
    <xf numFmtId="0" fontId="12" fillId="23" borderId="0" applyNumberFormat="0" applyBorder="0" applyAlignment="0" applyProtection="0">
      <alignment vertical="center"/>
    </xf>
    <xf numFmtId="9" fontId="48" fillId="0" borderId="0" applyFont="0" applyFill="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43" fontId="48" fillId="0" borderId="0" applyFont="0" applyFill="0" applyBorder="0" applyAlignment="0" applyProtection="0">
      <alignment vertical="center"/>
    </xf>
    <xf numFmtId="0" fontId="2" fillId="0" borderId="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2" fillId="0" borderId="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177" fontId="40" fillId="0" borderId="0" applyFill="0" applyBorder="0" applyAlignment="0">
      <alignment vertical="center"/>
    </xf>
    <xf numFmtId="0" fontId="6" fillId="0" borderId="0">
      <alignment vertical="center"/>
    </xf>
    <xf numFmtId="41" fontId="48" fillId="0" borderId="0" applyFont="0" applyFill="0" applyBorder="0" applyAlignment="0" applyProtection="0">
      <alignment vertical="center"/>
    </xf>
    <xf numFmtId="182" fontId="41" fillId="0" borderId="0">
      <alignment vertical="center"/>
    </xf>
    <xf numFmtId="0" fontId="2" fillId="0" borderId="0">
      <alignment vertical="center"/>
    </xf>
    <xf numFmtId="187" fontId="48" fillId="0" borderId="0" applyFont="0" applyFill="0" applyBorder="0" applyAlignment="0" applyProtection="0">
      <alignment vertical="center"/>
    </xf>
    <xf numFmtId="176" fontId="48" fillId="0" borderId="0" applyFont="0" applyFill="0" applyBorder="0" applyAlignment="0" applyProtection="0">
      <alignment vertical="center"/>
    </xf>
    <xf numFmtId="184" fontId="48" fillId="0" borderId="0" applyFont="0" applyFill="0" applyBorder="0" applyAlignment="0" applyProtection="0">
      <alignment vertical="center"/>
    </xf>
    <xf numFmtId="0" fontId="18" fillId="2" borderId="5" applyNumberFormat="0" applyAlignment="0" applyProtection="0">
      <alignment vertical="center"/>
    </xf>
    <xf numFmtId="179" fontId="41" fillId="0" borderId="0">
      <alignment vertical="center"/>
    </xf>
    <xf numFmtId="0" fontId="39" fillId="0" borderId="0" applyProtection="0">
      <alignment vertical="center"/>
    </xf>
    <xf numFmtId="186" fontId="41" fillId="0" borderId="0">
      <alignment vertical="center"/>
    </xf>
    <xf numFmtId="183" fontId="48" fillId="0" borderId="0" applyFont="0" applyFill="0" applyBorder="0" applyAlignment="0" applyProtection="0">
      <alignment vertical="center"/>
    </xf>
    <xf numFmtId="0" fontId="2" fillId="0" borderId="0">
      <alignment vertical="center"/>
    </xf>
    <xf numFmtId="2" fontId="39" fillId="0" borderId="0" applyProtection="0">
      <alignment vertical="center"/>
    </xf>
    <xf numFmtId="0" fontId="12" fillId="5" borderId="0" applyNumberFormat="0" applyBorder="0" applyAlignment="0" applyProtection="0">
      <alignment vertical="center"/>
    </xf>
    <xf numFmtId="0" fontId="42" fillId="0" borderId="15" applyNumberFormat="0" applyAlignment="0" applyProtection="0">
      <alignment horizontal="left" vertical="center"/>
    </xf>
    <xf numFmtId="0" fontId="13" fillId="5" borderId="0" applyNumberFormat="0" applyBorder="0" applyAlignment="0" applyProtection="0">
      <alignment vertical="center"/>
    </xf>
    <xf numFmtId="0" fontId="42" fillId="0" borderId="2">
      <alignment horizontal="left" vertical="center"/>
    </xf>
    <xf numFmtId="0" fontId="43" fillId="0" borderId="0" applyProtection="0">
      <alignment vertical="center"/>
    </xf>
    <xf numFmtId="0" fontId="42" fillId="0" borderId="0" applyProtection="0">
      <alignment vertical="center"/>
    </xf>
    <xf numFmtId="0" fontId="44" fillId="0" borderId="0">
      <alignment vertical="center"/>
    </xf>
    <xf numFmtId="0" fontId="6" fillId="0" borderId="0">
      <alignment vertical="center"/>
    </xf>
    <xf numFmtId="1" fontId="14" fillId="0" borderId="0">
      <alignment vertical="center"/>
    </xf>
    <xf numFmtId="0" fontId="39" fillId="0" borderId="16"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10" fillId="0" borderId="6" applyNumberFormat="0" applyFill="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13" fillId="5" borderId="0" applyNumberFormat="0" applyBorder="0" applyAlignment="0" applyProtection="0">
      <alignment vertical="center"/>
    </xf>
    <xf numFmtId="9" fontId="48" fillId="0" borderId="0" applyFont="0" applyFill="0" applyBorder="0" applyAlignment="0" applyProtection="0">
      <alignment vertical="center"/>
    </xf>
    <xf numFmtId="0" fontId="13" fillId="5" borderId="0" applyNumberFormat="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13" fillId="5" borderId="0" applyNumberFormat="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9" fillId="0" borderId="9" applyNumberFormat="0" applyFill="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45" fillId="0" borderId="0">
      <alignment horizontal="centerContinuous"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13" fillId="20" borderId="0" applyNumberFormat="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18" fillId="2" borderId="5" applyNumberFormat="0" applyAlignment="0" applyProtection="0">
      <alignment vertical="center"/>
    </xf>
    <xf numFmtId="0" fontId="31" fillId="0" borderId="12"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18" fillId="2" borderId="5" applyNumberFormat="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12" fillId="4" borderId="0" applyNumberFormat="0" applyBorder="0" applyAlignment="0" applyProtection="0">
      <alignment vertical="center"/>
    </xf>
    <xf numFmtId="0" fontId="31" fillId="0" borderId="12" applyNumberFormat="0" applyFill="0" applyAlignment="0" applyProtection="0">
      <alignment vertical="center"/>
    </xf>
    <xf numFmtId="0" fontId="27" fillId="8" borderId="8" applyNumberFormat="0" applyAlignment="0" applyProtection="0">
      <alignment vertical="center"/>
    </xf>
    <xf numFmtId="0" fontId="12" fillId="4" borderId="0" applyNumberFormat="0" applyBorder="0" applyAlignment="0" applyProtection="0">
      <alignment vertical="center"/>
    </xf>
    <xf numFmtId="0" fontId="31" fillId="0" borderId="12" applyNumberFormat="0" applyFill="0" applyAlignment="0" applyProtection="0">
      <alignment vertical="center"/>
    </xf>
    <xf numFmtId="0" fontId="13" fillId="5" borderId="0" applyNumberFormat="0" applyBorder="0" applyAlignment="0" applyProtection="0">
      <alignment vertical="center"/>
    </xf>
    <xf numFmtId="0" fontId="18" fillId="8" borderId="5" applyNumberFormat="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12" fillId="3" borderId="0" applyNumberFormat="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20" fillId="0" borderId="0" applyNumberFormat="0" applyFill="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34" fillId="0" borderId="9" applyNumberFormat="0" applyFill="0" applyAlignment="0" applyProtection="0">
      <alignment vertical="center"/>
    </xf>
    <xf numFmtId="183" fontId="48" fillId="0" borderId="0" applyFont="0" applyFill="0" applyBorder="0" applyAlignment="0" applyProtection="0">
      <alignment vertical="center"/>
    </xf>
    <xf numFmtId="0" fontId="34" fillId="0" borderId="9" applyNumberFormat="0" applyFill="0" applyAlignment="0" applyProtection="0">
      <alignment vertical="center"/>
    </xf>
    <xf numFmtId="183" fontId="48" fillId="0" borderId="0" applyFont="0" applyFill="0" applyBorder="0" applyAlignment="0" applyProtection="0">
      <alignment vertical="center"/>
    </xf>
    <xf numFmtId="0" fontId="34" fillId="0" borderId="9" applyNumberFormat="0" applyFill="0" applyAlignment="0" applyProtection="0">
      <alignment vertical="center"/>
    </xf>
    <xf numFmtId="183" fontId="48" fillId="0" borderId="0" applyFont="0" applyFill="0" applyBorder="0" applyAlignment="0" applyProtection="0">
      <alignment vertical="center"/>
    </xf>
    <xf numFmtId="0" fontId="34" fillId="0" borderId="9" applyNumberFormat="0" applyFill="0" applyAlignment="0" applyProtection="0">
      <alignment vertical="center"/>
    </xf>
    <xf numFmtId="183" fontId="48" fillId="0" borderId="0" applyFont="0" applyFill="0" applyBorder="0" applyAlignment="0" applyProtection="0">
      <alignment vertical="center"/>
    </xf>
    <xf numFmtId="0" fontId="34"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1" fillId="10" borderId="0" applyNumberFormat="0" applyBorder="0" applyAlignment="0" applyProtection="0">
      <alignment vertical="center"/>
    </xf>
    <xf numFmtId="0" fontId="23" fillId="0" borderId="13" applyNumberFormat="0" applyFill="0" applyAlignment="0" applyProtection="0">
      <alignment vertical="center"/>
    </xf>
    <xf numFmtId="0" fontId="22" fillId="0" borderId="0" applyNumberFormat="0" applyFill="0" applyBorder="0" applyAlignment="0" applyProtection="0">
      <alignment vertical="top"/>
      <protection locked="0"/>
    </xf>
    <xf numFmtId="0" fontId="21" fillId="10" borderId="0" applyNumberFormat="0" applyBorder="0" applyAlignment="0" applyProtection="0">
      <alignment vertical="center"/>
    </xf>
    <xf numFmtId="0" fontId="23" fillId="0" borderId="13" applyNumberFormat="0" applyFill="0" applyAlignment="0" applyProtection="0">
      <alignment vertical="center"/>
    </xf>
    <xf numFmtId="0" fontId="22" fillId="0" borderId="0" applyNumberFormat="0" applyFill="0" applyBorder="0" applyAlignment="0" applyProtection="0">
      <alignment vertical="top"/>
      <protection locked="0"/>
    </xf>
    <xf numFmtId="0" fontId="21" fillId="10" borderId="0" applyNumberFormat="0" applyBorder="0" applyAlignment="0" applyProtection="0">
      <alignment vertical="center"/>
    </xf>
    <xf numFmtId="0" fontId="23" fillId="0" borderId="13" applyNumberFormat="0" applyFill="0" applyAlignment="0" applyProtection="0">
      <alignment vertical="center"/>
    </xf>
    <xf numFmtId="0" fontId="21" fillId="10" borderId="0" applyNumberFormat="0" applyBorder="0" applyAlignment="0" applyProtection="0">
      <alignment vertical="center"/>
    </xf>
    <xf numFmtId="0" fontId="30" fillId="0" borderId="10" applyNumberFormat="0" applyFill="0" applyAlignment="0" applyProtection="0">
      <alignment vertical="center"/>
    </xf>
    <xf numFmtId="0" fontId="21" fillId="10" borderId="0" applyNumberFormat="0" applyBorder="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21" fillId="10" borderId="0" applyNumberFormat="0" applyBorder="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181" fontId="48" fillId="0" borderId="0" applyFont="0" applyFill="0" applyBorder="0" applyAlignment="0" applyProtection="0">
      <alignment vertical="center"/>
    </xf>
    <xf numFmtId="0" fontId="23" fillId="0" borderId="13"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3" fillId="20" borderId="0" applyNumberFormat="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0" fontId="13" fillId="22" borderId="0" applyNumberFormat="0" applyBorder="0" applyAlignment="0" applyProtection="0">
      <alignment vertical="center"/>
    </xf>
    <xf numFmtId="0" fontId="30" fillId="0" borderId="0" applyNumberFormat="0" applyFill="0" applyBorder="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2" borderId="8" applyNumberFormat="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3" borderId="0" applyNumberFormat="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 fillId="0" borderId="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5" fillId="0" borderId="0">
      <alignment horizontal="centerContinuous"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43" fontId="48" fillId="0" borderId="0" applyFont="0" applyFill="0" applyBorder="0" applyAlignment="0" applyProtection="0">
      <alignment vertical="center"/>
    </xf>
    <xf numFmtId="0" fontId="8" fillId="0" borderId="1">
      <alignment horizontal="distributed" vertical="center" wrapText="1"/>
    </xf>
    <xf numFmtId="43" fontId="48" fillId="0" borderId="0" applyFont="0" applyFill="0" applyBorder="0" applyAlignment="0" applyProtection="0">
      <alignment vertical="center"/>
    </xf>
    <xf numFmtId="0" fontId="8" fillId="0" borderId="1">
      <alignment horizontal="distributed" vertical="center" wrapText="1"/>
    </xf>
    <xf numFmtId="0" fontId="8" fillId="0" borderId="1">
      <alignment horizontal="distributed" vertical="center" wrapText="1"/>
    </xf>
    <xf numFmtId="43" fontId="48" fillId="0" borderId="0" applyFont="0" applyFill="0" applyBorder="0" applyAlignment="0" applyProtection="0">
      <alignment vertical="center"/>
    </xf>
    <xf numFmtId="0" fontId="8" fillId="0" borderId="1">
      <alignment horizontal="distributed" vertical="center" wrapText="1"/>
    </xf>
    <xf numFmtId="0" fontId="8" fillId="0" borderId="1">
      <alignment horizontal="distributed" vertical="center" wrapText="1"/>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12" fillId="2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183" fontId="48" fillId="0" borderId="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21" fillId="10" borderId="0" applyNumberFormat="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1" fillId="10" borderId="0" applyNumberFormat="0" applyBorder="0" applyAlignment="0" applyProtection="0">
      <alignment vertical="center"/>
    </xf>
    <xf numFmtId="0" fontId="2" fillId="0" borderId="0">
      <alignment vertical="center"/>
    </xf>
    <xf numFmtId="0" fontId="48" fillId="21" borderId="11" applyNumberFormat="0" applyFont="0" applyAlignment="0" applyProtection="0">
      <alignment vertical="center"/>
    </xf>
    <xf numFmtId="0" fontId="2" fillId="0" borderId="0">
      <alignment vertical="center"/>
    </xf>
    <xf numFmtId="0" fontId="9" fillId="0" borderId="0">
      <alignment vertical="center"/>
    </xf>
    <xf numFmtId="0" fontId="6" fillId="0" borderId="0">
      <alignment vertical="center"/>
    </xf>
    <xf numFmtId="0" fontId="6" fillId="0" borderId="0">
      <alignment vertical="center"/>
    </xf>
    <xf numFmtId="0" fontId="2" fillId="0" borderId="0">
      <alignment vertical="center"/>
    </xf>
    <xf numFmtId="0" fontId="9" fillId="0" borderId="0">
      <alignment vertical="center"/>
    </xf>
    <xf numFmtId="0" fontId="2" fillId="0" borderId="0">
      <alignment vertical="center"/>
    </xf>
    <xf numFmtId="0" fontId="48" fillId="21" borderId="11" applyNumberFormat="0" applyFont="0" applyAlignment="0" applyProtection="0">
      <alignment vertical="center"/>
    </xf>
    <xf numFmtId="0" fontId="2" fillId="0" borderId="0">
      <alignment vertical="center"/>
    </xf>
    <xf numFmtId="0" fontId="2" fillId="0" borderId="0">
      <alignment vertical="center"/>
    </xf>
    <xf numFmtId="0" fontId="48" fillId="21" borderId="11"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1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4" borderId="0" applyNumberFormat="0" applyBorder="0" applyAlignment="0" applyProtection="0">
      <alignment vertical="center"/>
    </xf>
    <xf numFmtId="0" fontId="2" fillId="0" borderId="0">
      <alignment vertical="center"/>
    </xf>
    <xf numFmtId="0" fontId="12" fillId="4" borderId="0" applyNumberFormat="0" applyBorder="0" applyAlignment="0" applyProtection="0">
      <alignment vertical="center"/>
    </xf>
    <xf numFmtId="0" fontId="2" fillId="0" borderId="0">
      <alignment vertical="center"/>
    </xf>
    <xf numFmtId="0" fontId="12" fillId="3" borderId="0" applyNumberFormat="0" applyBorder="0" applyAlignment="0" applyProtection="0">
      <alignment vertical="center"/>
    </xf>
    <xf numFmtId="0" fontId="2" fillId="0" borderId="0">
      <alignment vertical="center"/>
    </xf>
    <xf numFmtId="0" fontId="12" fillId="3" borderId="0" applyNumberFormat="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43" fontId="48" fillId="0" borderId="0" applyFont="0" applyFill="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12" fillId="16" borderId="0" applyNumberFormat="0" applyBorder="0" applyAlignment="0" applyProtection="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6"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8" fillId="21" borderId="11"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8" borderId="8" applyNumberFormat="0" applyAlignment="0" applyProtection="0">
      <alignment vertical="center"/>
    </xf>
    <xf numFmtId="0" fontId="2" fillId="0" borderId="0">
      <alignment vertical="center"/>
    </xf>
    <xf numFmtId="0" fontId="27" fillId="8" borderId="8" applyNumberFormat="0" applyAlignment="0" applyProtection="0">
      <alignment vertical="center"/>
    </xf>
    <xf numFmtId="0" fontId="2" fillId="0" borderId="0">
      <alignment vertical="center"/>
    </xf>
    <xf numFmtId="0" fontId="2" fillId="0" borderId="0">
      <alignment vertical="center"/>
    </xf>
    <xf numFmtId="0" fontId="27" fillId="8"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2" borderId="8" applyNumberFormat="0" applyAlignment="0" applyProtection="0">
      <alignment vertical="center"/>
    </xf>
    <xf numFmtId="0" fontId="2" fillId="0" borderId="0">
      <alignment vertical="center"/>
    </xf>
    <xf numFmtId="0" fontId="27" fillId="2"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7" fillId="2"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85" fontId="8" fillId="0" borderId="1">
      <alignment vertical="center"/>
      <protection locked="0"/>
    </xf>
    <xf numFmtId="0" fontId="26" fillId="17" borderId="7" applyNumberFormat="0" applyAlignment="0" applyProtection="0">
      <alignment vertical="center"/>
    </xf>
    <xf numFmtId="0" fontId="2" fillId="0" borderId="0">
      <alignment vertical="center"/>
    </xf>
    <xf numFmtId="0" fontId="2" fillId="0" borderId="0">
      <alignment vertical="center"/>
    </xf>
    <xf numFmtId="0" fontId="15" fillId="0" borderId="3"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6" borderId="5" applyNumberFormat="0" applyAlignment="0" applyProtection="0">
      <alignment vertical="center"/>
    </xf>
    <xf numFmtId="0" fontId="12" fillId="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8" borderId="8" applyNumberFormat="0" applyAlignment="0" applyProtection="0">
      <alignment vertical="center"/>
    </xf>
    <xf numFmtId="0" fontId="12" fillId="4" borderId="0" applyNumberFormat="0" applyBorder="0" applyAlignment="0" applyProtection="0">
      <alignment vertical="center"/>
    </xf>
    <xf numFmtId="0" fontId="2" fillId="0" borderId="0">
      <alignment vertical="center"/>
    </xf>
    <xf numFmtId="0" fontId="2" fillId="0" borderId="0">
      <alignment vertical="center"/>
    </xf>
    <xf numFmtId="0" fontId="27" fillId="8"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3"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10" borderId="0" applyNumberFormat="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3" borderId="0" applyNumberFormat="0" applyBorder="0" applyAlignment="0" applyProtection="0">
      <alignment vertical="center"/>
    </xf>
    <xf numFmtId="0" fontId="6" fillId="0" borderId="0">
      <alignment vertical="center"/>
    </xf>
    <xf numFmtId="0" fontId="6" fillId="0" borderId="0">
      <alignment vertical="center"/>
    </xf>
    <xf numFmtId="0" fontId="27" fillId="8" borderId="8" applyNumberFormat="0" applyAlignment="0" applyProtection="0">
      <alignment vertical="center"/>
    </xf>
    <xf numFmtId="0" fontId="2" fillId="0" borderId="0">
      <alignment vertical="center"/>
    </xf>
    <xf numFmtId="0" fontId="3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7" fillId="0" borderId="0">
      <alignment vertical="center"/>
    </xf>
    <xf numFmtId="0" fontId="16" fillId="0" borderId="0" applyNumberFormat="0" applyFill="0" applyBorder="0" applyAlignment="0" applyProtection="0">
      <alignment vertical="center"/>
    </xf>
    <xf numFmtId="0" fontId="2" fillId="0" borderId="0">
      <alignment vertical="center"/>
    </xf>
    <xf numFmtId="0" fontId="2" fillId="0" borderId="0">
      <alignment vertical="center"/>
    </xf>
    <xf numFmtId="180" fontId="48" fillId="0" borderId="0" applyFont="0" applyFill="0" applyBorder="0" applyAlignment="0" applyProtection="0">
      <alignment vertical="center"/>
    </xf>
    <xf numFmtId="0" fontId="16" fillId="0" borderId="0" applyNumberFormat="0" applyFill="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0" fontId="3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17" borderId="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3" applyNumberFormat="0" applyFill="0" applyAlignment="0" applyProtection="0">
      <alignment vertical="center"/>
    </xf>
    <xf numFmtId="0" fontId="2" fillId="0" borderId="0">
      <alignment vertical="center"/>
    </xf>
    <xf numFmtId="0" fontId="2" fillId="0" borderId="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83" fontId="48" fillId="0" borderId="0" applyFont="0" applyFill="0" applyBorder="0" applyAlignment="0" applyProtection="0">
      <alignment vertical="center"/>
    </xf>
    <xf numFmtId="0" fontId="18" fillId="8" borderId="5" applyNumberFormat="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2" fillId="4" borderId="0" applyNumberFormat="0" applyBorder="0" applyAlignment="0" applyProtection="0">
      <alignment vertical="center"/>
    </xf>
    <xf numFmtId="0" fontId="2" fillId="0" borderId="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2"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 fillId="2" borderId="8" applyNumberFormat="0" applyAlignment="0" applyProtection="0">
      <alignment vertical="center"/>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6" fillId="0" borderId="0" applyNumberFormat="0" applyFill="0" applyBorder="0" applyAlignment="0" applyProtection="0">
      <alignment vertical="center"/>
    </xf>
    <xf numFmtId="0" fontId="10" fillId="0" borderId="6" applyNumberFormat="0" applyFill="0" applyAlignment="0" applyProtection="0">
      <alignment vertical="center"/>
    </xf>
    <xf numFmtId="0" fontId="10" fillId="0" borderId="4" applyNumberFormat="0" applyFill="0" applyAlignment="0" applyProtection="0">
      <alignment vertical="center"/>
    </xf>
    <xf numFmtId="183" fontId="48" fillId="0" borderId="0" applyFont="0" applyFill="0" applyBorder="0" applyAlignment="0" applyProtection="0">
      <alignment vertical="center"/>
    </xf>
    <xf numFmtId="0" fontId="10" fillId="0" borderId="4" applyNumberFormat="0" applyFill="0" applyAlignment="0" applyProtection="0">
      <alignment vertical="center"/>
    </xf>
    <xf numFmtId="183" fontId="48" fillId="0" borderId="0" applyFont="0" applyFill="0" applyBorder="0" applyAlignment="0" applyProtection="0">
      <alignment vertical="center"/>
    </xf>
    <xf numFmtId="0" fontId="10" fillId="0" borderId="4" applyNumberFormat="0" applyFill="0" applyAlignment="0" applyProtection="0">
      <alignment vertical="center"/>
    </xf>
    <xf numFmtId="0" fontId="16" fillId="0" borderId="0" applyNumberFormat="0" applyFill="0" applyBorder="0" applyAlignment="0" applyProtection="0">
      <alignment vertical="center"/>
    </xf>
    <xf numFmtId="183" fontId="48" fillId="0" borderId="0" applyFont="0" applyFill="0" applyBorder="0" applyAlignment="0" applyProtection="0">
      <alignment vertical="center"/>
    </xf>
    <xf numFmtId="0" fontId="10" fillId="0" borderId="4" applyNumberFormat="0" applyFill="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6" fillId="0" borderId="0" applyNumberFormat="0" applyFill="0" applyBorder="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183" fontId="48" fillId="0" borderId="0" applyFont="0" applyFill="0" applyBorder="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4"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2" fillId="5" borderId="0" applyNumberFormat="0" applyBorder="0" applyAlignment="0" applyProtection="0">
      <alignment vertical="center"/>
    </xf>
    <xf numFmtId="183" fontId="48" fillId="0" borderId="0" applyFont="0" applyFill="0" applyBorder="0" applyAlignment="0" applyProtection="0">
      <alignment vertical="center"/>
    </xf>
    <xf numFmtId="0" fontId="12" fillId="5" borderId="0" applyNumberFormat="0" applyBorder="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6" fillId="0" borderId="0" applyNumberFormat="0" applyFill="0" applyBorder="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2" fillId="16" borderId="0" applyNumberFormat="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8" fillId="2"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25" fillId="17" borderId="7" applyNumberFormat="0" applyAlignment="0" applyProtection="0">
      <alignment vertical="center"/>
    </xf>
    <xf numFmtId="0" fontId="26" fillId="17" borderId="7" applyNumberFormat="0" applyAlignment="0" applyProtection="0">
      <alignment vertical="center"/>
    </xf>
    <xf numFmtId="0" fontId="48" fillId="21" borderId="11" applyNumberFormat="0" applyFon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6" fillId="17" borderId="7" applyNumberFormat="0" applyAlignment="0" applyProtection="0">
      <alignment vertical="center"/>
    </xf>
    <xf numFmtId="185" fontId="8" fillId="0" borderId="1">
      <alignment vertical="center"/>
      <protection locked="0"/>
    </xf>
    <xf numFmtId="0" fontId="27" fillId="8" borderId="8" applyNumberFormat="0" applyAlignment="0" applyProtection="0">
      <alignment vertical="center"/>
    </xf>
    <xf numFmtId="0" fontId="26" fillId="17" borderId="7"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47" fillId="0" borderId="0">
      <alignment vertical="center"/>
    </xf>
    <xf numFmtId="0" fontId="48" fillId="0" borderId="0" applyFont="0" applyFill="0" applyBorder="0" applyAlignment="0" applyProtection="0">
      <alignment vertical="center"/>
    </xf>
    <xf numFmtId="4" fontId="48" fillId="0" borderId="0" applyFont="0" applyFill="0" applyBorder="0" applyAlignment="0" applyProtection="0">
      <alignment vertical="center"/>
    </xf>
    <xf numFmtId="41"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0" fontId="27" fillId="2" borderId="8" applyNumberFormat="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0" fontId="28" fillId="6" borderId="5" applyNumberFormat="0" applyAlignment="0" applyProtection="0">
      <alignment vertical="center"/>
    </xf>
    <xf numFmtId="0" fontId="3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7" fillId="8" borderId="8" applyNumberFormat="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8" fillId="6" borderId="5" applyNumberFormat="0" applyAlignment="0" applyProtection="0">
      <alignment vertical="center"/>
    </xf>
    <xf numFmtId="0" fontId="12" fillId="3" borderId="0" applyNumberFormat="0" applyBorder="0" applyAlignment="0" applyProtection="0">
      <alignment vertical="center"/>
    </xf>
    <xf numFmtId="0" fontId="28" fillId="6" borderId="5"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2" borderId="8" applyNumberFormat="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8" fillId="6" borderId="5"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27" fillId="8"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0" fontId="46" fillId="0" borderId="0">
      <alignment vertical="center"/>
    </xf>
    <xf numFmtId="185" fontId="8" fillId="0" borderId="1">
      <alignment vertical="center"/>
      <protection locked="0"/>
    </xf>
    <xf numFmtId="185" fontId="8" fillId="0" borderId="1">
      <alignment vertical="center"/>
      <protection locked="0"/>
    </xf>
    <xf numFmtId="0" fontId="14" fillId="0" borderId="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2"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49" fillId="0" borderId="0" applyNumberFormat="0" applyFill="0" applyBorder="0" applyAlignment="0" applyProtection="0">
      <alignment vertical="center"/>
    </xf>
    <xf numFmtId="0" fontId="31" fillId="0" borderId="12" applyNumberFormat="0" applyFill="0" applyAlignment="0" applyProtection="0">
      <alignment vertical="center"/>
    </xf>
    <xf numFmtId="0" fontId="29" fillId="0" borderId="9"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6" fillId="21" borderId="11" applyNumberFormat="0" applyFon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15" borderId="0" applyNumberFormat="0" applyBorder="0" applyAlignment="0" applyProtection="0">
      <alignment vertical="center"/>
    </xf>
    <xf numFmtId="0" fontId="50"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52" fillId="0" borderId="0"/>
    <xf numFmtId="0" fontId="6" fillId="0" borderId="0"/>
    <xf numFmtId="0" fontId="6" fillId="0" borderId="0"/>
    <xf numFmtId="0" fontId="54" fillId="0" borderId="0"/>
    <xf numFmtId="0" fontId="6" fillId="0" borderId="0"/>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54" fillId="0" borderId="0"/>
    <xf numFmtId="0" fontId="54" fillId="0" borderId="0"/>
    <xf numFmtId="0" fontId="6" fillId="0" borderId="0"/>
    <xf numFmtId="0" fontId="54" fillId="0" borderId="0"/>
    <xf numFmtId="0" fontId="6" fillId="0" borderId="0"/>
    <xf numFmtId="0" fontId="54" fillId="0" borderId="0"/>
    <xf numFmtId="0" fontId="54" fillId="0" borderId="0"/>
    <xf numFmtId="0" fontId="6" fillId="0" borderId="0"/>
    <xf numFmtId="0" fontId="54" fillId="0" borderId="0"/>
    <xf numFmtId="0" fontId="54" fillId="0" borderId="0"/>
    <xf numFmtId="0" fontId="6" fillId="0" borderId="0"/>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2" fillId="0" borderId="0"/>
    <xf numFmtId="0" fontId="54" fillId="0" borderId="0"/>
    <xf numFmtId="0" fontId="54" fillId="0" borderId="0"/>
    <xf numFmtId="0" fontId="6" fillId="0" borderId="0"/>
    <xf numFmtId="0" fontId="54" fillId="0" borderId="0"/>
    <xf numFmtId="0" fontId="6" fillId="0" borderId="0"/>
    <xf numFmtId="0" fontId="54" fillId="0" borderId="0"/>
    <xf numFmtId="0" fontId="2" fillId="0" borderId="0"/>
    <xf numFmtId="0" fontId="2" fillId="0" borderId="0"/>
    <xf numFmtId="0" fontId="54" fillId="0" borderId="0"/>
    <xf numFmtId="0" fontId="2" fillId="0" borderId="0"/>
    <xf numFmtId="0" fontId="2" fillId="0" borderId="0"/>
    <xf numFmtId="0" fontId="2" fillId="0" borderId="0"/>
    <xf numFmtId="0" fontId="2"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 fillId="0" borderId="0"/>
    <xf numFmtId="0" fontId="2" fillId="0" borderId="0"/>
    <xf numFmtId="0" fontId="54" fillId="0" borderId="0"/>
    <xf numFmtId="0" fontId="54" fillId="0" borderId="0"/>
    <xf numFmtId="0" fontId="6" fillId="0" borderId="0"/>
    <xf numFmtId="0" fontId="54" fillId="0" borderId="0"/>
    <xf numFmtId="0" fontId="6" fillId="0" borderId="0"/>
    <xf numFmtId="0" fontId="54" fillId="0" borderId="0"/>
    <xf numFmtId="0" fontId="6" fillId="0" borderId="0">
      <alignment vertical="center"/>
    </xf>
    <xf numFmtId="0" fontId="2" fillId="0" borderId="0"/>
    <xf numFmtId="0" fontId="2" fillId="0" borderId="0"/>
    <xf numFmtId="0" fontId="2" fillId="0" borderId="0"/>
    <xf numFmtId="0" fontId="2" fillId="0" borderId="0"/>
    <xf numFmtId="0" fontId="54" fillId="0" borderId="0"/>
    <xf numFmtId="0" fontId="2" fillId="0" borderId="0"/>
    <xf numFmtId="0" fontId="2" fillId="0" borderId="0"/>
    <xf numFmtId="0" fontId="2" fillId="0" borderId="0"/>
    <xf numFmtId="0" fontId="37" fillId="0" borderId="0"/>
    <xf numFmtId="0" fontId="37" fillId="0" borderId="0"/>
    <xf numFmtId="0" fontId="37" fillId="0" borderId="0">
      <alignment vertical="center"/>
    </xf>
    <xf numFmtId="0" fontId="54" fillId="0" borderId="0">
      <alignment vertical="center"/>
    </xf>
    <xf numFmtId="0" fontId="54" fillId="0" borderId="0">
      <alignment vertical="center"/>
    </xf>
    <xf numFmtId="0" fontId="6" fillId="0" borderId="0">
      <alignment vertical="center"/>
    </xf>
    <xf numFmtId="0" fontId="2" fillId="0" borderId="0"/>
    <xf numFmtId="0" fontId="54" fillId="0" borderId="0">
      <alignment vertical="center"/>
    </xf>
    <xf numFmtId="0" fontId="6" fillId="0" borderId="0">
      <alignment vertical="center"/>
    </xf>
    <xf numFmtId="0" fontId="2" fillId="0" borderId="0"/>
    <xf numFmtId="0" fontId="54" fillId="0" borderId="0">
      <alignment vertical="center"/>
    </xf>
    <xf numFmtId="0" fontId="6" fillId="0" borderId="0"/>
    <xf numFmtId="0" fontId="6" fillId="0" borderId="0"/>
    <xf numFmtId="0" fontId="6" fillId="0" borderId="0"/>
    <xf numFmtId="0" fontId="6" fillId="0" borderId="0"/>
    <xf numFmtId="0" fontId="6" fillId="0" borderId="0"/>
    <xf numFmtId="0" fontId="12" fillId="24" borderId="0" applyNumberFormat="0" applyBorder="0" applyAlignment="0" applyProtection="0">
      <alignment vertical="center"/>
    </xf>
    <xf numFmtId="0" fontId="54" fillId="0" borderId="0"/>
    <xf numFmtId="0" fontId="54" fillId="0" borderId="0"/>
    <xf numFmtId="0" fontId="54" fillId="0" borderId="0"/>
    <xf numFmtId="0" fontId="6" fillId="0" borderId="0"/>
    <xf numFmtId="0" fontId="54" fillId="0" borderId="0"/>
    <xf numFmtId="0" fontId="6" fillId="0" borderId="0"/>
    <xf numFmtId="0" fontId="2" fillId="0" borderId="0"/>
    <xf numFmtId="0" fontId="54" fillId="0" borderId="0"/>
    <xf numFmtId="0" fontId="6" fillId="0" borderId="0"/>
    <xf numFmtId="0" fontId="6" fillId="0" borderId="0"/>
    <xf numFmtId="0" fontId="54" fillId="0" borderId="0"/>
    <xf numFmtId="0" fontId="2" fillId="0" borderId="0"/>
    <xf numFmtId="0" fontId="6" fillId="0" borderId="0"/>
    <xf numFmtId="0" fontId="52"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10" borderId="0" applyNumberFormat="0" applyBorder="0" applyAlignment="0" applyProtection="0">
      <alignment vertical="center"/>
    </xf>
    <xf numFmtId="0" fontId="5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6" fillId="9" borderId="0" applyNumberFormat="0" applyBorder="0" applyAlignment="0" applyProtection="0">
      <alignment vertical="center"/>
    </xf>
    <xf numFmtId="0" fontId="10" fillId="0" borderId="6" applyNumberFormat="0" applyFill="0" applyAlignment="0" applyProtection="0">
      <alignment vertical="center"/>
    </xf>
    <xf numFmtId="0" fontId="6" fillId="13" borderId="0" applyNumberFormat="0" applyBorder="0" applyAlignment="0" applyProtection="0">
      <alignment vertical="center"/>
    </xf>
    <xf numFmtId="189" fontId="2" fillId="0" borderId="0" applyFont="0" applyFill="0" applyBorder="0" applyAlignment="0" applyProtection="0">
      <alignment vertical="center"/>
    </xf>
    <xf numFmtId="189" fontId="2" fillId="0" borderId="0" applyFont="0" applyFill="0" applyBorder="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12" fillId="3" borderId="0" applyNumberFormat="0" applyBorder="0" applyAlignment="0" applyProtection="0">
      <alignment vertical="center"/>
    </xf>
    <xf numFmtId="0" fontId="6" fillId="6" borderId="0" applyNumberFormat="0" applyBorder="0" applyAlignment="0" applyProtection="0">
      <alignment vertical="center"/>
    </xf>
    <xf numFmtId="0" fontId="12" fillId="4"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9" fontId="6" fillId="0" borderId="0" applyFont="0" applyFill="0" applyBorder="0" applyAlignment="0" applyProtection="0">
      <alignment vertical="center"/>
    </xf>
    <xf numFmtId="0" fontId="6" fillId="7" borderId="0" applyNumberFormat="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53" fillId="0" borderId="0"/>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2" fillId="47" borderId="11" applyNumberFormat="0" applyFont="0" applyAlignment="0" applyProtection="0">
      <alignment vertical="center"/>
    </xf>
    <xf numFmtId="0" fontId="2" fillId="0" borderId="0"/>
    <xf numFmtId="0" fontId="60" fillId="0" borderId="0"/>
    <xf numFmtId="0" fontId="2" fillId="0" borderId="0"/>
    <xf numFmtId="0" fontId="2" fillId="0" borderId="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65"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Alignment="0" applyProtection="0">
      <alignment vertical="center"/>
    </xf>
    <xf numFmtId="0" fontId="6" fillId="7" borderId="0" applyNumberFormat="0" applyBorder="0" applyAlignment="0" applyProtection="0">
      <alignment vertical="center"/>
    </xf>
    <xf numFmtId="0" fontId="12" fillId="5" borderId="0" applyNumberFormat="0" applyBorder="0" applyAlignment="0" applyProtection="0">
      <alignment vertical="center"/>
    </xf>
    <xf numFmtId="0" fontId="6" fillId="10" borderId="0" applyNumberFormat="0" applyBorder="0" applyAlignment="0" applyProtection="0">
      <alignment vertical="center"/>
    </xf>
    <xf numFmtId="0" fontId="12" fillId="25"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2" fillId="0" borderId="0"/>
    <xf numFmtId="0" fontId="6" fillId="1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66" fillId="0" borderId="14" applyNumberFormat="0" applyFill="0" applyAlignment="0" applyProtection="0">
      <alignment vertical="center"/>
    </xf>
    <xf numFmtId="0" fontId="67" fillId="0" borderId="18" applyNumberFormat="0" applyFill="0" applyAlignment="0" applyProtection="0">
      <alignment vertical="center"/>
    </xf>
    <xf numFmtId="0" fontId="68" fillId="0" borderId="19" applyNumberFormat="0" applyFill="0" applyAlignment="0" applyProtection="0">
      <alignment vertical="center"/>
    </xf>
    <xf numFmtId="0" fontId="68"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2" fillId="21" borderId="11" applyNumberFormat="0" applyFont="0" applyAlignment="0" applyProtection="0">
      <alignment vertical="center"/>
    </xf>
    <xf numFmtId="0" fontId="2" fillId="0" borderId="0"/>
    <xf numFmtId="0" fontId="2" fillId="0" borderId="0"/>
    <xf numFmtId="0" fontId="2" fillId="0" borderId="0">
      <alignment vertical="center"/>
    </xf>
    <xf numFmtId="43" fontId="6" fillId="0" borderId="0" applyFont="0" applyFill="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 fillId="0" borderId="0">
      <alignment vertical="center"/>
    </xf>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6"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2"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2" fillId="34"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2" fillId="37"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2"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177" fontId="52" fillId="0" borderId="0" applyFill="0" applyBorder="0" applyAlignment="0"/>
    <xf numFmtId="41" fontId="53" fillId="0" borderId="0" applyFont="0" applyFill="0" applyBorder="0" applyAlignment="0" applyProtection="0"/>
    <xf numFmtId="182" fontId="77" fillId="0" borderId="0"/>
    <xf numFmtId="176" fontId="53" fillId="0" borderId="0" applyFont="0" applyFill="0" applyBorder="0" applyAlignment="0" applyProtection="0"/>
    <xf numFmtId="179" fontId="77" fillId="0" borderId="0"/>
    <xf numFmtId="0" fontId="78" fillId="0" borderId="0" applyProtection="0"/>
    <xf numFmtId="186" fontId="77" fillId="0" borderId="0"/>
    <xf numFmtId="2" fontId="78" fillId="0" borderId="0" applyProtection="0"/>
    <xf numFmtId="0" fontId="79" fillId="0" borderId="15" applyNumberFormat="0" applyAlignment="0" applyProtection="0">
      <alignment horizontal="left" vertical="center"/>
    </xf>
    <xf numFmtId="0" fontId="79" fillId="0" borderId="2">
      <alignment horizontal="left" vertical="center"/>
    </xf>
    <xf numFmtId="0" fontId="80" fillId="0" borderId="0" applyProtection="0"/>
    <xf numFmtId="0" fontId="79" fillId="0" borderId="0" applyProtection="0"/>
    <xf numFmtId="37" fontId="75" fillId="0" borderId="0"/>
    <xf numFmtId="0" fontId="78" fillId="0" borderId="16"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2" fillId="0" borderId="0" applyFont="0" applyFill="0" applyBorder="0" applyAlignment="0" applyProtection="0"/>
    <xf numFmtId="9" fontId="6"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38" fillId="0" borderId="14" applyNumberFormat="0" applyFill="0" applyAlignment="0" applyProtection="0">
      <alignment vertical="center"/>
    </xf>
    <xf numFmtId="0" fontId="34"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6" fillId="0" borderId="0"/>
    <xf numFmtId="0" fontId="54" fillId="0" borderId="0"/>
    <xf numFmtId="0" fontId="6" fillId="0" borderId="0"/>
    <xf numFmtId="0" fontId="54" fillId="0" borderId="0"/>
    <xf numFmtId="0" fontId="54" fillId="0" borderId="0"/>
    <xf numFmtId="0" fontId="6" fillId="0" borderId="0"/>
    <xf numFmtId="0" fontId="5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8" fillId="48" borderId="5" applyNumberFormat="0" applyAlignment="0" applyProtection="0">
      <alignment vertical="center"/>
    </xf>
    <xf numFmtId="0" fontId="18" fillId="48" borderId="5" applyNumberFormat="0" applyAlignment="0" applyProtection="0">
      <alignment vertical="center"/>
    </xf>
    <xf numFmtId="0" fontId="18" fillId="40"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5"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42"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2"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2"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2" fillId="37"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2"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0"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76" fillId="0" borderId="0"/>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1" fillId="0" borderId="0">
      <alignment vertical="center"/>
    </xf>
    <xf numFmtId="9" fontId="54" fillId="0" borderId="0" applyFont="0" applyFill="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9" fontId="101" fillId="0" borderId="0" applyFont="0" applyFill="0" applyBorder="0" applyAlignment="0" applyProtection="0">
      <alignment vertical="center"/>
    </xf>
    <xf numFmtId="43" fontId="116" fillId="0" borderId="0" applyFont="0" applyFill="0" applyBorder="0" applyAlignment="0" applyProtection="0">
      <alignment vertical="center"/>
    </xf>
  </cellStyleXfs>
  <cellXfs count="253">
    <xf numFmtId="0" fontId="0" fillId="0" borderId="0" xfId="0" applyAlignment="1">
      <alignment vertical="center"/>
    </xf>
    <xf numFmtId="0" fontId="5" fillId="0" borderId="0" xfId="1837" applyFont="1" applyAlignment="1">
      <alignment vertical="top"/>
    </xf>
    <xf numFmtId="0" fontId="11" fillId="0" borderId="0" xfId="1837" applyFont="1">
      <alignment vertical="center"/>
    </xf>
    <xf numFmtId="0" fontId="2" fillId="0" borderId="0" xfId="1837" applyFont="1">
      <alignment vertical="center"/>
    </xf>
    <xf numFmtId="0" fontId="2" fillId="0" borderId="0" xfId="2393"/>
    <xf numFmtId="0" fontId="5" fillId="0" borderId="0" xfId="2393" applyFont="1" applyFill="1" applyAlignment="1">
      <alignment vertical="center"/>
    </xf>
    <xf numFmtId="0" fontId="2" fillId="0" borderId="0" xfId="2393" applyFont="1"/>
    <xf numFmtId="0" fontId="2" fillId="0" borderId="0" xfId="2393" applyFont="1" applyFill="1"/>
    <xf numFmtId="0" fontId="7" fillId="0" borderId="0" xfId="0" applyFont="1" applyAlignment="1">
      <alignment horizontal="right" vertical="center"/>
    </xf>
    <xf numFmtId="0" fontId="55" fillId="0" borderId="17" xfId="1502" applyFont="1" applyBorder="1">
      <alignment vertical="center"/>
    </xf>
    <xf numFmtId="0" fontId="56" fillId="0" borderId="1" xfId="2393" applyFont="1" applyFill="1" applyBorder="1" applyAlignment="1">
      <alignment horizontal="center" vertical="center" wrapText="1"/>
    </xf>
    <xf numFmtId="0" fontId="56" fillId="0" borderId="1" xfId="0" applyFont="1" applyBorder="1" applyAlignment="1">
      <alignment horizontal="center" vertical="center" wrapText="1"/>
    </xf>
    <xf numFmtId="1" fontId="56" fillId="0" borderId="17" xfId="2393" applyNumberFormat="1" applyFont="1" applyFill="1" applyBorder="1" applyAlignment="1" applyProtection="1">
      <alignment vertical="center"/>
      <protection locked="0"/>
    </xf>
    <xf numFmtId="1" fontId="56" fillId="0" borderId="17" xfId="2393" applyNumberFormat="1" applyFont="1" applyFill="1" applyBorder="1" applyAlignment="1" applyProtection="1">
      <alignment horizontal="left" vertical="center"/>
      <protection locked="0"/>
    </xf>
    <xf numFmtId="0" fontId="56" fillId="0" borderId="17" xfId="2393" applyFont="1" applyFill="1" applyBorder="1" applyAlignment="1">
      <alignment horizontal="left" vertical="center"/>
    </xf>
    <xf numFmtId="0" fontId="56" fillId="0" borderId="17" xfId="2393" applyFont="1" applyBorder="1" applyAlignment="1"/>
    <xf numFmtId="0" fontId="57" fillId="0" borderId="17" xfId="1502" applyFont="1" applyBorder="1">
      <alignment vertical="center"/>
    </xf>
    <xf numFmtId="1" fontId="58" fillId="0" borderId="17" xfId="2393" applyNumberFormat="1" applyFont="1" applyFill="1" applyBorder="1" applyAlignment="1" applyProtection="1">
      <alignment vertical="center"/>
      <protection locked="0"/>
    </xf>
    <xf numFmtId="0" fontId="59" fillId="0" borderId="17" xfId="2393" applyFont="1" applyFill="1" applyBorder="1" applyAlignment="1">
      <alignment horizontal="center" vertical="center"/>
    </xf>
    <xf numFmtId="0" fontId="2" fillId="0" borderId="0" xfId="0" applyFont="1" applyAlignment="1">
      <alignment vertical="center"/>
    </xf>
    <xf numFmtId="0" fontId="61" fillId="0" borderId="1" xfId="0" applyFont="1" applyBorder="1" applyAlignment="1">
      <alignment horizontal="center" vertical="center" wrapText="1"/>
    </xf>
    <xf numFmtId="3" fontId="61" fillId="0" borderId="1" xfId="2802" applyNumberFormat="1" applyFont="1" applyFill="1" applyBorder="1" applyAlignment="1" applyProtection="1">
      <alignment vertical="center"/>
    </xf>
    <xf numFmtId="0" fontId="61" fillId="0" borderId="1" xfId="2801" applyFont="1" applyFill="1" applyBorder="1"/>
    <xf numFmtId="1" fontId="61" fillId="0" borderId="1" xfId="2801" applyNumberFormat="1" applyFont="1" applyFill="1" applyBorder="1" applyAlignment="1" applyProtection="1">
      <alignment vertical="center"/>
      <protection locked="0"/>
    </xf>
    <xf numFmtId="1" fontId="61" fillId="0" borderId="1" xfId="2801" applyNumberFormat="1" applyFont="1" applyFill="1" applyBorder="1" applyAlignment="1" applyProtection="1">
      <alignment horizontal="left" vertical="center"/>
      <protection locked="0"/>
    </xf>
    <xf numFmtId="0" fontId="61" fillId="0" borderId="1" xfId="2801" applyFont="1" applyFill="1" applyBorder="1" applyAlignment="1"/>
    <xf numFmtId="0" fontId="61" fillId="0" borderId="1" xfId="0" applyFont="1" applyBorder="1" applyAlignment="1">
      <alignment vertical="center"/>
    </xf>
    <xf numFmtId="0" fontId="61" fillId="0" borderId="1" xfId="2801" applyNumberFormat="1" applyFont="1" applyFill="1" applyBorder="1" applyAlignment="1" applyProtection="1">
      <alignment vertical="center"/>
      <protection locked="0"/>
    </xf>
    <xf numFmtId="0" fontId="62" fillId="0" borderId="1" xfId="2801" applyFont="1" applyFill="1" applyBorder="1" applyAlignment="1">
      <alignment horizontal="center" vertical="center"/>
    </xf>
    <xf numFmtId="0" fontId="9" fillId="0" borderId="0" xfId="1530">
      <alignment vertical="center"/>
    </xf>
    <xf numFmtId="1" fontId="9" fillId="0" borderId="0" xfId="1530" applyNumberFormat="1">
      <alignment vertical="center"/>
    </xf>
    <xf numFmtId="0" fontId="9" fillId="0" borderId="0" xfId="1526">
      <alignment vertical="center"/>
    </xf>
    <xf numFmtId="0" fontId="9" fillId="0" borderId="0" xfId="1526" applyAlignment="1">
      <alignment horizontal="left" vertical="center" wrapText="1"/>
    </xf>
    <xf numFmtId="0" fontId="0" fillId="0" borderId="0" xfId="0">
      <alignment vertical="center"/>
    </xf>
    <xf numFmtId="0" fontId="0" fillId="0" borderId="0" xfId="0" applyBorder="1">
      <alignment vertical="center"/>
    </xf>
    <xf numFmtId="0" fontId="2" fillId="0" borderId="0" xfId="0" applyFont="1" applyBorder="1">
      <alignment vertical="center"/>
    </xf>
    <xf numFmtId="0" fontId="6" fillId="0" borderId="0" xfId="1502" applyBorder="1">
      <alignment vertical="center"/>
    </xf>
    <xf numFmtId="0" fontId="6" fillId="0" borderId="0" xfId="1502">
      <alignment vertical="center"/>
    </xf>
    <xf numFmtId="0" fontId="6" fillId="0" borderId="0" xfId="1502" applyBorder="1">
      <alignment vertical="center"/>
    </xf>
    <xf numFmtId="0" fontId="64" fillId="0" borderId="0" xfId="1502" applyFont="1" applyBorder="1" applyAlignment="1">
      <alignment vertical="center"/>
    </xf>
    <xf numFmtId="0" fontId="6" fillId="0" borderId="0" xfId="1502" applyFont="1" applyBorder="1" applyAlignment="1">
      <alignment horizontal="right" vertical="center"/>
    </xf>
    <xf numFmtId="1" fontId="62" fillId="0" borderId="1" xfId="2801" applyNumberFormat="1" applyFont="1" applyFill="1" applyBorder="1" applyAlignment="1" applyProtection="1">
      <alignment vertical="center"/>
      <protection locked="0"/>
    </xf>
    <xf numFmtId="0" fontId="2" fillId="0" borderId="0" xfId="1523" applyNumberFormat="1" applyFont="1" applyFill="1" applyBorder="1" applyAlignment="1" applyProtection="1"/>
    <xf numFmtId="0" fontId="71" fillId="0" borderId="0" xfId="0" applyFont="1" applyAlignment="1">
      <alignment vertical="center"/>
    </xf>
    <xf numFmtId="0" fontId="71" fillId="0" borderId="0" xfId="0" applyFont="1">
      <alignment vertical="center"/>
    </xf>
    <xf numFmtId="0" fontId="71" fillId="0" borderId="0" xfId="1526" applyFont="1">
      <alignment vertical="center"/>
    </xf>
    <xf numFmtId="1" fontId="71" fillId="0" borderId="0" xfId="1530" applyNumberFormat="1" applyFont="1">
      <alignment vertical="center"/>
    </xf>
    <xf numFmtId="0" fontId="57" fillId="0" borderId="1" xfId="1530" applyFont="1" applyFill="1" applyBorder="1" applyAlignment="1">
      <alignment horizontal="center" vertical="center"/>
    </xf>
    <xf numFmtId="0" fontId="55" fillId="0" borderId="1" xfId="2556" applyFont="1" applyFill="1" applyBorder="1" applyAlignment="1">
      <alignment horizontal="left" vertical="center"/>
    </xf>
    <xf numFmtId="1" fontId="55" fillId="0" borderId="1" xfId="1530" applyNumberFormat="1" applyFont="1" applyBorder="1">
      <alignment vertical="center"/>
    </xf>
    <xf numFmtId="0" fontId="58" fillId="0" borderId="1" xfId="2804" applyFont="1" applyBorder="1" applyAlignment="1">
      <alignment horizontal="center" vertical="center"/>
    </xf>
    <xf numFmtId="0" fontId="56" fillId="0" borderId="1" xfId="2817" applyFont="1" applyBorder="1" applyAlignment="1">
      <alignment horizontal="center" vertical="center"/>
    </xf>
    <xf numFmtId="0" fontId="56" fillId="0" borderId="1" xfId="2817" applyFont="1" applyBorder="1" applyAlignment="1">
      <alignment vertical="center"/>
    </xf>
    <xf numFmtId="0" fontId="56" fillId="0" borderId="1" xfId="2817" applyFont="1" applyBorder="1" applyAlignment="1">
      <alignment horizontal="left" vertical="center" wrapText="1"/>
    </xf>
    <xf numFmtId="0" fontId="55" fillId="0" borderId="1" xfId="1502" applyFont="1" applyBorder="1" applyAlignment="1">
      <alignment horizontal="center" vertical="center"/>
    </xf>
    <xf numFmtId="0" fontId="55" fillId="0" borderId="1" xfId="1502" applyFont="1" applyBorder="1">
      <alignment vertical="center"/>
    </xf>
    <xf numFmtId="0" fontId="57" fillId="0" borderId="1" xfId="1502" applyFont="1" applyBorder="1" applyAlignment="1">
      <alignment horizontal="center" vertical="center"/>
    </xf>
    <xf numFmtId="0" fontId="57" fillId="0" borderId="1" xfId="1502" applyFont="1" applyBorder="1">
      <alignment vertical="center"/>
    </xf>
    <xf numFmtId="0" fontId="55" fillId="0" borderId="1" xfId="1502" applyFont="1" applyBorder="1" applyAlignment="1">
      <alignment horizontal="left" vertical="center"/>
    </xf>
    <xf numFmtId="185" fontId="70" fillId="0" borderId="1" xfId="1213" applyNumberFormat="1" applyFont="1" applyFill="1" applyBorder="1" applyAlignment="1" applyProtection="1">
      <alignment vertical="center" wrapText="1"/>
    </xf>
    <xf numFmtId="190" fontId="70" fillId="0" borderId="1" xfId="2835" applyNumberFormat="1" applyFont="1" applyBorder="1" applyAlignment="1">
      <alignment horizontal="center" vertical="center" wrapText="1"/>
    </xf>
    <xf numFmtId="49" fontId="74" fillId="0" borderId="1" xfId="2851" applyNumberFormat="1" applyFont="1" applyBorder="1"/>
    <xf numFmtId="0" fontId="58" fillId="0" borderId="1" xfId="0" applyFont="1" applyBorder="1" applyAlignment="1">
      <alignment vertical="center"/>
    </xf>
    <xf numFmtId="0" fontId="56" fillId="0" borderId="1" xfId="0" applyFont="1" applyBorder="1" applyAlignment="1">
      <alignment vertical="center"/>
    </xf>
    <xf numFmtId="49" fontId="74" fillId="0" borderId="1" xfId="2851" applyNumberFormat="1" applyFont="1" applyBorder="1" applyAlignment="1">
      <alignment horizontal="left" indent="2"/>
    </xf>
    <xf numFmtId="49" fontId="74" fillId="0" borderId="1" xfId="2851" applyNumberFormat="1" applyFont="1" applyBorder="1" applyAlignment="1"/>
    <xf numFmtId="0" fontId="55" fillId="0" borderId="1" xfId="1502" applyFont="1" applyBorder="1" applyAlignment="1">
      <alignment horizontal="left" vertical="center" indent="2"/>
    </xf>
    <xf numFmtId="0" fontId="55" fillId="0" borderId="1" xfId="1502" applyFont="1" applyBorder="1" applyAlignment="1">
      <alignment vertical="center"/>
    </xf>
    <xf numFmtId="0" fontId="0" fillId="0" borderId="1" xfId="0" applyBorder="1" applyAlignment="1">
      <alignment vertical="center"/>
    </xf>
    <xf numFmtId="0" fontId="6" fillId="0" borderId="0" xfId="1502" applyBorder="1" applyAlignment="1">
      <alignment horizontal="right" vertical="center"/>
    </xf>
    <xf numFmtId="1" fontId="56" fillId="0" borderId="17" xfId="2393" applyNumberFormat="1" applyFont="1" applyFill="1" applyBorder="1" applyAlignment="1" applyProtection="1">
      <alignment horizontal="left" vertical="center" indent="1"/>
      <protection locked="0"/>
    </xf>
    <xf numFmtId="0" fontId="56" fillId="0" borderId="1" xfId="2852" applyFont="1" applyBorder="1" applyAlignment="1">
      <alignment horizontal="left" vertical="center" indent="1"/>
    </xf>
    <xf numFmtId="0" fontId="56" fillId="0" borderId="1" xfId="2852" applyFont="1" applyBorder="1">
      <alignment vertical="center"/>
    </xf>
    <xf numFmtId="0" fontId="2" fillId="0" borderId="0" xfId="2852" applyFont="1" applyAlignment="1">
      <alignment horizontal="center" vertical="center"/>
    </xf>
    <xf numFmtId="0" fontId="58" fillId="0" borderId="17" xfId="2393" applyFont="1" applyFill="1" applyBorder="1" applyAlignment="1">
      <alignment horizontal="center" vertical="center" wrapText="1"/>
    </xf>
    <xf numFmtId="0" fontId="58" fillId="0" borderId="1" xfId="2393" applyFont="1" applyFill="1" applyBorder="1" applyAlignment="1">
      <alignment horizontal="center" vertical="center" wrapText="1"/>
    </xf>
    <xf numFmtId="0" fontId="58" fillId="0" borderId="1" xfId="0" applyFont="1" applyBorder="1" applyAlignment="1">
      <alignment horizontal="center" vertical="center" wrapText="1"/>
    </xf>
    <xf numFmtId="0" fontId="58" fillId="0" borderId="1" xfId="2852" applyFont="1" applyBorder="1">
      <alignment vertical="center"/>
    </xf>
    <xf numFmtId="0" fontId="62" fillId="0" borderId="1" xfId="2393" applyFont="1" applyFill="1" applyBorder="1" applyAlignment="1">
      <alignment horizontal="center" vertical="center" wrapText="1"/>
    </xf>
    <xf numFmtId="0" fontId="58" fillId="0" borderId="1" xfId="2852" applyFont="1" applyBorder="1" applyAlignment="1">
      <alignment horizontal="center" vertical="center" wrapText="1"/>
    </xf>
    <xf numFmtId="0" fontId="64" fillId="0" borderId="0" xfId="1530" applyFont="1">
      <alignment vertical="center"/>
    </xf>
    <xf numFmtId="0" fontId="64" fillId="0" borderId="0" xfId="1526" applyFont="1">
      <alignment vertical="center"/>
    </xf>
    <xf numFmtId="0" fontId="64" fillId="0" borderId="0" xfId="1526" applyFont="1" applyAlignment="1">
      <alignment horizontal="right" vertical="center"/>
    </xf>
    <xf numFmtId="0" fontId="64" fillId="0" borderId="0" xfId="1502" applyFont="1" applyBorder="1" applyAlignment="1">
      <alignment horizontal="right" vertical="center"/>
    </xf>
    <xf numFmtId="0" fontId="81" fillId="0" borderId="1" xfId="1502" applyFont="1" applyBorder="1" applyAlignment="1">
      <alignment horizontal="center" vertical="center"/>
    </xf>
    <xf numFmtId="0" fontId="58" fillId="0" borderId="1"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2" fillId="0" borderId="0" xfId="1837" applyFont="1" applyAlignment="1">
      <alignment horizontal="center" vertical="center"/>
    </xf>
    <xf numFmtId="0" fontId="83" fillId="0" borderId="0" xfId="1837" applyFont="1" applyFill="1">
      <alignment vertical="center"/>
    </xf>
    <xf numFmtId="3" fontId="56" fillId="0" borderId="1" xfId="2833" applyNumberFormat="1" applyFont="1" applyFill="1" applyBorder="1" applyAlignment="1" applyProtection="1">
      <alignment vertical="center"/>
    </xf>
    <xf numFmtId="0" fontId="57" fillId="0" borderId="1" xfId="1502" applyFont="1" applyBorder="1" applyAlignment="1">
      <alignment horizontal="center" vertical="center" wrapText="1"/>
    </xf>
    <xf numFmtId="0" fontId="2" fillId="0" borderId="0" xfId="4130" applyAlignment="1"/>
    <xf numFmtId="49" fontId="89" fillId="0" borderId="0" xfId="4987" applyNumberFormat="1" applyFont="1"/>
    <xf numFmtId="0" fontId="90" fillId="0" borderId="0" xfId="1526" applyFont="1">
      <alignment vertical="center"/>
    </xf>
    <xf numFmtId="0" fontId="57" fillId="0" borderId="1" xfId="1526" applyFont="1" applyFill="1" applyBorder="1" applyAlignment="1">
      <alignment horizontal="center" vertical="center" wrapText="1"/>
    </xf>
    <xf numFmtId="49" fontId="91" fillId="0" borderId="1" xfId="4988" applyNumberFormat="1" applyFont="1" applyBorder="1" applyAlignment="1">
      <alignment horizontal="left" vertical="center" wrapText="1"/>
    </xf>
    <xf numFmtId="49" fontId="74" fillId="0" borderId="1" xfId="4988" applyNumberFormat="1" applyFont="1" applyBorder="1" applyAlignment="1">
      <alignment horizontal="left" vertical="center" wrapText="1"/>
    </xf>
    <xf numFmtId="0" fontId="84" fillId="0" borderId="17" xfId="1837" applyFont="1" applyFill="1" applyBorder="1" applyAlignment="1">
      <alignment horizontal="center" vertical="center"/>
    </xf>
    <xf numFmtId="0" fontId="84" fillId="0" borderId="20" xfId="1837" applyFont="1" applyFill="1" applyBorder="1">
      <alignment vertical="center"/>
    </xf>
    <xf numFmtId="0" fontId="87" fillId="0" borderId="20" xfId="1837" applyFont="1" applyFill="1" applyBorder="1">
      <alignment vertical="center"/>
    </xf>
    <xf numFmtId="0" fontId="6" fillId="0" borderId="0" xfId="1502" applyFont="1" applyBorder="1" applyAlignment="1">
      <alignment horizontal="center" vertical="center"/>
    </xf>
    <xf numFmtId="0" fontId="55" fillId="0" borderId="1" xfId="1526" applyFont="1" applyBorder="1" applyAlignment="1">
      <alignment horizontal="left" vertical="center" wrapText="1"/>
    </xf>
    <xf numFmtId="0" fontId="94" fillId="0" borderId="0" xfId="1526" applyFont="1">
      <alignment vertical="center"/>
    </xf>
    <xf numFmtId="0" fontId="98" fillId="0" borderId="0" xfId="1526" applyFont="1">
      <alignment vertical="center"/>
    </xf>
    <xf numFmtId="0" fontId="95" fillId="0" borderId="0" xfId="0" applyFont="1">
      <alignment vertical="center"/>
    </xf>
    <xf numFmtId="0" fontId="57" fillId="0" borderId="1" xfId="1502" applyFont="1" applyBorder="1" applyAlignment="1">
      <alignment horizontal="left" vertical="center"/>
    </xf>
    <xf numFmtId="0" fontId="8" fillId="0" borderId="1" xfId="1523" applyFont="1" applyFill="1" applyBorder="1" applyAlignment="1">
      <alignment vertical="center"/>
    </xf>
    <xf numFmtId="0" fontId="8" fillId="0" borderId="1" xfId="1523" applyFont="1" applyBorder="1" applyAlignment="1">
      <alignment vertical="center"/>
    </xf>
    <xf numFmtId="0" fontId="8" fillId="0" borderId="0" xfId="4130" applyFont="1" applyAlignment="1"/>
    <xf numFmtId="0" fontId="100" fillId="0" borderId="0" xfId="4130" applyFont="1" applyAlignment="1">
      <alignment horizontal="left" vertical="center"/>
    </xf>
    <xf numFmtId="0" fontId="99" fillId="0" borderId="0" xfId="4130" applyFont="1" applyBorder="1" applyAlignment="1">
      <alignment horizontal="right" vertical="center"/>
    </xf>
    <xf numFmtId="0" fontId="54" fillId="0" borderId="1" xfId="0" applyFont="1" applyBorder="1" applyAlignment="1">
      <alignment vertical="center" wrapText="1"/>
    </xf>
    <xf numFmtId="0" fontId="56" fillId="0" borderId="1" xfId="0" applyFont="1" applyBorder="1" applyAlignment="1"/>
    <xf numFmtId="1" fontId="61" fillId="50" borderId="1" xfId="2801" applyNumberFormat="1" applyFont="1" applyFill="1" applyBorder="1" applyAlignment="1" applyProtection="1">
      <alignment horizontal="left" vertical="center"/>
      <protection locked="0"/>
    </xf>
    <xf numFmtId="0" fontId="61" fillId="50" borderId="1" xfId="2801" applyNumberFormat="1" applyFont="1" applyFill="1" applyBorder="1" applyAlignment="1" applyProtection="1">
      <alignment vertical="center"/>
      <protection locked="0"/>
    </xf>
    <xf numFmtId="0" fontId="56" fillId="50" borderId="1" xfId="2852" applyFont="1" applyFill="1" applyBorder="1" applyAlignment="1">
      <alignment horizontal="left" vertical="center" indent="1"/>
    </xf>
    <xf numFmtId="0" fontId="55" fillId="50" borderId="1" xfId="1502" applyFont="1" applyFill="1" applyBorder="1">
      <alignment vertical="center"/>
    </xf>
    <xf numFmtId="0" fontId="62" fillId="0" borderId="1" xfId="0" applyFont="1" applyBorder="1" applyAlignment="1">
      <alignment horizontal="center" vertical="center" wrapText="1"/>
    </xf>
    <xf numFmtId="0" fontId="61" fillId="0" borderId="1" xfId="0" applyFont="1" applyBorder="1" applyAlignment="1">
      <alignment horizontal="center" vertical="center"/>
    </xf>
    <xf numFmtId="0" fontId="102" fillId="0" borderId="1" xfId="4974" applyFont="1" applyBorder="1" applyAlignment="1">
      <alignment horizontal="left" vertical="center"/>
    </xf>
    <xf numFmtId="0" fontId="103" fillId="0" borderId="1" xfId="4974" applyFont="1" applyBorder="1" applyAlignment="1">
      <alignment horizontal="left" vertical="center"/>
    </xf>
    <xf numFmtId="0" fontId="105" fillId="0" borderId="0" xfId="2393" applyFont="1"/>
    <xf numFmtId="0" fontId="105" fillId="0" borderId="0" xfId="0" applyFont="1" applyAlignment="1">
      <alignment vertical="center"/>
    </xf>
    <xf numFmtId="0" fontId="106" fillId="0" borderId="0" xfId="2393" applyFont="1" applyFill="1" applyAlignment="1">
      <alignment vertical="center"/>
    </xf>
    <xf numFmtId="0" fontId="104" fillId="0" borderId="0" xfId="0" applyFont="1" applyAlignment="1">
      <alignment horizontal="right" vertical="center"/>
    </xf>
    <xf numFmtId="0" fontId="107" fillId="0" borderId="1" xfId="2393" applyFont="1" applyFill="1" applyBorder="1" applyAlignment="1">
      <alignment horizontal="center" vertical="center" wrapText="1"/>
    </xf>
    <xf numFmtId="0" fontId="107" fillId="0" borderId="1" xfId="0" applyFont="1" applyBorder="1" applyAlignment="1">
      <alignment horizontal="center" vertical="center" wrapText="1"/>
    </xf>
    <xf numFmtId="0" fontId="108" fillId="0" borderId="1" xfId="0" applyFont="1" applyBorder="1" applyAlignment="1">
      <alignment horizontal="center" vertical="center" wrapText="1"/>
    </xf>
    <xf numFmtId="0" fontId="103" fillId="0" borderId="0" xfId="0" applyFont="1" applyAlignment="1">
      <alignment vertical="center"/>
    </xf>
    <xf numFmtId="0" fontId="108" fillId="0" borderId="1" xfId="2801" applyFont="1" applyFill="1" applyBorder="1"/>
    <xf numFmtId="0" fontId="107" fillId="0" borderId="1" xfId="2801" applyFont="1" applyFill="1" applyBorder="1" applyAlignment="1">
      <alignment horizontal="center" vertical="center"/>
    </xf>
    <xf numFmtId="1" fontId="107" fillId="0" borderId="1" xfId="2801" applyNumberFormat="1" applyFont="1" applyFill="1" applyBorder="1" applyAlignment="1" applyProtection="1">
      <alignment vertical="center"/>
      <protection locked="0"/>
    </xf>
    <xf numFmtId="1" fontId="108" fillId="0" borderId="1" xfId="2801" applyNumberFormat="1" applyFont="1" applyFill="1" applyBorder="1" applyAlignment="1" applyProtection="1">
      <alignment horizontal="left" vertical="center"/>
      <protection locked="0"/>
    </xf>
    <xf numFmtId="1" fontId="108" fillId="0" borderId="1" xfId="2801" applyNumberFormat="1" applyFont="1" applyFill="1" applyBorder="1" applyAlignment="1" applyProtection="1">
      <alignment vertical="center"/>
      <protection locked="0"/>
    </xf>
    <xf numFmtId="0" fontId="108" fillId="0" borderId="1" xfId="0" applyFont="1" applyBorder="1" applyAlignment="1">
      <alignment vertical="center"/>
    </xf>
    <xf numFmtId="1" fontId="108" fillId="50" borderId="1" xfId="2801" applyNumberFormat="1" applyFont="1" applyFill="1" applyBorder="1" applyAlignment="1" applyProtection="1">
      <alignment horizontal="left" vertical="center"/>
      <protection locked="0"/>
    </xf>
    <xf numFmtId="0" fontId="108" fillId="50" borderId="1" xfId="2801" applyNumberFormat="1" applyFont="1" applyFill="1" applyBorder="1" applyAlignment="1" applyProtection="1">
      <alignment vertical="center"/>
      <protection locked="0"/>
    </xf>
    <xf numFmtId="0" fontId="108" fillId="0" borderId="1" xfId="2801" applyNumberFormat="1" applyFont="1" applyFill="1" applyBorder="1" applyAlignment="1" applyProtection="1">
      <alignment vertical="center"/>
      <protection locked="0"/>
    </xf>
    <xf numFmtId="0" fontId="110" fillId="0" borderId="0" xfId="2393" applyFont="1"/>
    <xf numFmtId="0" fontId="111" fillId="0" borderId="17" xfId="2393" applyFont="1" applyFill="1" applyBorder="1" applyAlignment="1">
      <alignment horizontal="center" vertical="center" wrapText="1"/>
    </xf>
    <xf numFmtId="192" fontId="112" fillId="0" borderId="1" xfId="0" applyNumberFormat="1" applyFont="1" applyFill="1" applyBorder="1" applyAlignment="1" applyProtection="1">
      <alignment horizontal="right" vertical="center"/>
    </xf>
    <xf numFmtId="192" fontId="113" fillId="0" borderId="1" xfId="0" applyNumberFormat="1" applyFont="1" applyFill="1" applyBorder="1" applyAlignment="1" applyProtection="1">
      <alignment horizontal="right" vertical="center"/>
    </xf>
    <xf numFmtId="192" fontId="112" fillId="0" borderId="1" xfId="0" applyNumberFormat="1" applyFont="1" applyFill="1" applyBorder="1">
      <alignment vertical="center"/>
    </xf>
    <xf numFmtId="192" fontId="113" fillId="0" borderId="1" xfId="0" applyNumberFormat="1" applyFont="1" applyFill="1" applyBorder="1">
      <alignment vertical="center"/>
    </xf>
    <xf numFmtId="0" fontId="114" fillId="0" borderId="1" xfId="2801" applyFont="1" applyFill="1" applyBorder="1"/>
    <xf numFmtId="0" fontId="114" fillId="0" borderId="1" xfId="2801" applyFont="1" applyFill="1" applyBorder="1" applyAlignment="1"/>
    <xf numFmtId="1" fontId="114" fillId="0" borderId="1" xfId="2801" applyNumberFormat="1" applyFont="1" applyFill="1" applyBorder="1" applyAlignment="1" applyProtection="1">
      <alignment vertical="center"/>
      <protection locked="0"/>
    </xf>
    <xf numFmtId="0" fontId="110" fillId="0" borderId="0" xfId="0" applyFont="1" applyAlignment="1">
      <alignment vertical="center"/>
    </xf>
    <xf numFmtId="0" fontId="114" fillId="0" borderId="1" xfId="0" applyFont="1" applyBorder="1" applyAlignment="1">
      <alignment horizontal="right" vertical="center" wrapText="1"/>
    </xf>
    <xf numFmtId="0" fontId="114" fillId="0" borderId="1" xfId="0" applyFont="1" applyBorder="1" applyAlignment="1">
      <alignment horizontal="center" vertical="center" wrapText="1"/>
    </xf>
    <xf numFmtId="0" fontId="114" fillId="0" borderId="1" xfId="0" applyFont="1" applyBorder="1" applyAlignment="1">
      <alignment horizontal="right" vertical="center"/>
    </xf>
    <xf numFmtId="0" fontId="2" fillId="0" borderId="0" xfId="0" applyFont="1" applyAlignment="1">
      <alignment horizontal="center" vertical="center"/>
    </xf>
    <xf numFmtId="9" fontId="56" fillId="0" borderId="1" xfId="4991" applyFont="1" applyBorder="1" applyAlignment="1">
      <alignment horizontal="center" vertical="center" wrapText="1"/>
    </xf>
    <xf numFmtId="3" fontId="115" fillId="0" borderId="1" xfId="2802" applyNumberFormat="1" applyFont="1" applyFill="1" applyBorder="1" applyAlignment="1" applyProtection="1">
      <alignment vertical="center"/>
    </xf>
    <xf numFmtId="0" fontId="61" fillId="0" borderId="1" xfId="2801" applyFont="1" applyFill="1" applyBorder="1" applyAlignment="1">
      <alignment horizontal="center" wrapText="1"/>
    </xf>
    <xf numFmtId="0" fontId="61" fillId="0" borderId="1" xfId="2801" applyFont="1" applyFill="1" applyBorder="1" applyAlignment="1">
      <alignment horizontal="center"/>
    </xf>
    <xf numFmtId="193" fontId="8" fillId="0" borderId="1" xfId="0" applyNumberFormat="1" applyFont="1" applyBorder="1" applyAlignment="1">
      <alignment horizontal="center" vertical="center"/>
    </xf>
    <xf numFmtId="9" fontId="61" fillId="0" borderId="1" xfId="4991" applyFont="1" applyBorder="1" applyAlignment="1">
      <alignment horizontal="center" vertical="center" wrapText="1"/>
    </xf>
    <xf numFmtId="1" fontId="58" fillId="0" borderId="1" xfId="0" applyNumberFormat="1" applyFont="1" applyBorder="1" applyAlignment="1">
      <alignment horizontal="center" vertical="center" wrapText="1"/>
    </xf>
    <xf numFmtId="0" fontId="102" fillId="0" borderId="1" xfId="0" applyFont="1" applyBorder="1" applyAlignment="1">
      <alignment horizontal="left" vertical="center"/>
    </xf>
    <xf numFmtId="0" fontId="0" fillId="0" borderId="1" xfId="0" applyFont="1" applyBorder="1" applyAlignment="1">
      <alignment horizontal="left" vertical="center"/>
    </xf>
    <xf numFmtId="0" fontId="57" fillId="0" borderId="1" xfId="1526" applyFont="1" applyBorder="1" applyAlignment="1">
      <alignment horizontal="center" vertical="center" wrapText="1"/>
    </xf>
    <xf numFmtId="0" fontId="55" fillId="0" borderId="1" xfId="1526" applyFont="1" applyBorder="1" applyAlignment="1">
      <alignment horizontal="center" vertical="center" wrapText="1"/>
    </xf>
    <xf numFmtId="0" fontId="9" fillId="0" borderId="0" xfId="1526" applyAlignment="1">
      <alignment horizontal="center" vertical="center"/>
    </xf>
    <xf numFmtId="0" fontId="94" fillId="0" borderId="0" xfId="1526" applyFont="1" applyAlignment="1">
      <alignment horizontal="center" vertical="center"/>
    </xf>
    <xf numFmtId="9" fontId="108" fillId="0" borderId="1" xfId="3939" applyFont="1" applyBorder="1" applyAlignment="1">
      <alignment horizontal="center" vertical="center" wrapText="1"/>
    </xf>
    <xf numFmtId="0" fontId="0" fillId="50" borderId="1" xfId="0" applyFont="1" applyFill="1" applyBorder="1" applyAlignment="1">
      <alignment horizontal="left" vertical="center"/>
    </xf>
    <xf numFmtId="0" fontId="103" fillId="50" borderId="1" xfId="4974" applyFont="1" applyFill="1" applyBorder="1" applyAlignment="1">
      <alignment horizontal="left" vertical="center"/>
    </xf>
    <xf numFmtId="192" fontId="113" fillId="50" borderId="1" xfId="0" applyNumberFormat="1" applyFont="1" applyFill="1" applyBorder="1" applyAlignment="1" applyProtection="1">
      <alignment horizontal="right" vertical="center"/>
    </xf>
    <xf numFmtId="0" fontId="108" fillId="50" borderId="1" xfId="0" applyFont="1" applyFill="1" applyBorder="1" applyAlignment="1">
      <alignment horizontal="center" vertical="center" wrapText="1"/>
    </xf>
    <xf numFmtId="0" fontId="105" fillId="50" borderId="0" xfId="0" applyFont="1" applyFill="1" applyAlignment="1">
      <alignment vertical="center"/>
    </xf>
    <xf numFmtId="0" fontId="102" fillId="50" borderId="1" xfId="0" applyFont="1" applyFill="1" applyBorder="1" applyAlignment="1">
      <alignment horizontal="left" vertical="center"/>
    </xf>
    <xf numFmtId="0" fontId="102" fillId="50" borderId="1" xfId="4974" applyFont="1" applyFill="1" applyBorder="1" applyAlignment="1">
      <alignment horizontal="left" vertical="center"/>
    </xf>
    <xf numFmtId="192" fontId="112" fillId="50" borderId="1" xfId="0" applyNumberFormat="1" applyFont="1" applyFill="1" applyBorder="1" applyAlignment="1" applyProtection="1">
      <alignment horizontal="right" vertical="center"/>
    </xf>
    <xf numFmtId="9" fontId="108" fillId="50" borderId="1" xfId="3939" applyFont="1" applyFill="1" applyBorder="1" applyAlignment="1">
      <alignment horizontal="center" vertical="center" wrapText="1"/>
    </xf>
    <xf numFmtId="3" fontId="108" fillId="0" borderId="1" xfId="4982" applyNumberFormat="1" applyFont="1" applyFill="1" applyBorder="1" applyAlignment="1" applyProtection="1">
      <alignment vertical="center"/>
    </xf>
    <xf numFmtId="194" fontId="56" fillId="0" borderId="1" xfId="4992" applyNumberFormat="1" applyFont="1" applyBorder="1" applyAlignment="1">
      <alignment horizontal="left" vertical="center" wrapText="1"/>
    </xf>
    <xf numFmtId="194" fontId="56" fillId="0" borderId="1" xfId="4992" applyNumberFormat="1" applyFont="1" applyFill="1" applyBorder="1" applyAlignment="1">
      <alignment horizontal="right" vertical="center"/>
    </xf>
    <xf numFmtId="9" fontId="56" fillId="0" borderId="1" xfId="4991" applyFont="1" applyBorder="1">
      <alignment vertical="center"/>
    </xf>
    <xf numFmtId="0" fontId="110" fillId="0" borderId="0" xfId="1502" applyFont="1" applyBorder="1" applyAlignment="1">
      <alignment vertical="center"/>
    </xf>
    <xf numFmtId="0" fontId="111" fillId="0" borderId="1" xfId="0" applyFont="1" applyBorder="1" applyAlignment="1">
      <alignment horizontal="center" vertical="center" wrapText="1"/>
    </xf>
    <xf numFmtId="0" fontId="117" fillId="0" borderId="1" xfId="1502" applyFont="1" applyBorder="1" applyAlignment="1">
      <alignment horizontal="center" vertical="center"/>
    </xf>
    <xf numFmtId="0" fontId="117" fillId="0" borderId="1" xfId="1502" applyFont="1" applyBorder="1" applyAlignment="1">
      <alignment horizontal="right" vertical="center"/>
    </xf>
    <xf numFmtId="0" fontId="117" fillId="0" borderId="1" xfId="1502" applyFont="1" applyBorder="1">
      <alignment vertical="center"/>
    </xf>
    <xf numFmtId="0" fontId="56" fillId="0" borderId="1" xfId="1502" applyFont="1" applyBorder="1">
      <alignment vertical="center"/>
    </xf>
    <xf numFmtId="3" fontId="61" fillId="0" borderId="1" xfId="4982" applyNumberFormat="1" applyFont="1" applyFill="1" applyBorder="1" applyAlignment="1" applyProtection="1">
      <alignment vertical="center"/>
    </xf>
    <xf numFmtId="0" fontId="110" fillId="0" borderId="1" xfId="0" applyFont="1" applyBorder="1" applyAlignment="1">
      <alignment vertical="center"/>
    </xf>
    <xf numFmtId="0" fontId="8" fillId="0" borderId="0" xfId="0" applyFont="1" applyFill="1" applyBorder="1">
      <alignment vertical="center"/>
    </xf>
    <xf numFmtId="0" fontId="2" fillId="0" borderId="0" xfId="1523" applyFont="1" applyAlignment="1"/>
    <xf numFmtId="0" fontId="2" fillId="0" borderId="0" xfId="2835" applyFont="1">
      <alignment vertical="center"/>
    </xf>
    <xf numFmtId="191" fontId="70" fillId="0" borderId="1" xfId="1523" applyNumberFormat="1" applyFont="1" applyFill="1" applyBorder="1" applyAlignment="1" applyProtection="1">
      <alignment vertical="center" wrapText="1"/>
    </xf>
    <xf numFmtId="0" fontId="2" fillId="0" borderId="0" xfId="1523" applyFont="1" applyFill="1" applyAlignment="1"/>
    <xf numFmtId="190" fontId="2" fillId="0" borderId="0" xfId="2835" applyNumberFormat="1" applyFont="1" applyAlignment="1">
      <alignment horizontal="right" vertical="center"/>
    </xf>
    <xf numFmtId="0" fontId="59" fillId="0" borderId="1" xfId="1523" applyNumberFormat="1" applyFont="1" applyFill="1" applyBorder="1" applyAlignment="1" applyProtection="1">
      <alignment horizontal="center" vertical="center" wrapText="1"/>
    </xf>
    <xf numFmtId="0" fontId="70" fillId="0" borderId="1" xfId="1523" applyNumberFormat="1" applyFont="1" applyFill="1" applyBorder="1" applyAlignment="1" applyProtection="1">
      <alignment horizontal="left" vertical="center" wrapText="1"/>
    </xf>
    <xf numFmtId="49" fontId="8" fillId="0" borderId="1" xfId="2839" applyNumberFormat="1" applyFont="1" applyBorder="1" applyAlignment="1">
      <alignment vertical="center"/>
    </xf>
    <xf numFmtId="49" fontId="8" fillId="50" borderId="1" xfId="2839" applyNumberFormat="1" applyFont="1" applyFill="1" applyBorder="1" applyAlignment="1">
      <alignment vertical="center"/>
    </xf>
    <xf numFmtId="0" fontId="8" fillId="0" borderId="1" xfId="1523" applyNumberFormat="1" applyFont="1" applyFill="1" applyBorder="1" applyAlignment="1" applyProtection="1">
      <alignment horizontal="left" vertical="center" wrapText="1"/>
    </xf>
    <xf numFmtId="0" fontId="8" fillId="50" borderId="1" xfId="1523" applyNumberFormat="1" applyFont="1" applyFill="1" applyBorder="1" applyAlignment="1" applyProtection="1">
      <alignment horizontal="left" vertical="center" wrapText="1"/>
    </xf>
    <xf numFmtId="0" fontId="119" fillId="0" borderId="1" xfId="1523" applyNumberFormat="1" applyFont="1" applyFill="1" applyBorder="1" applyAlignment="1" applyProtection="1">
      <alignment horizontal="left" vertical="center" wrapText="1"/>
    </xf>
    <xf numFmtId="0" fontId="120" fillId="0" borderId="1" xfId="1523" applyNumberFormat="1" applyFont="1" applyFill="1" applyBorder="1" applyAlignment="1" applyProtection="1">
      <alignment horizontal="left" vertical="center" wrapText="1"/>
    </xf>
    <xf numFmtId="49" fontId="8" fillId="0" borderId="1" xfId="2844" applyNumberFormat="1" applyFont="1" applyBorder="1" applyAlignment="1">
      <alignment vertical="center"/>
    </xf>
    <xf numFmtId="0" fontId="2" fillId="0" borderId="1" xfId="1523" applyFont="1" applyFill="1" applyBorder="1" applyAlignment="1">
      <alignment vertical="center"/>
    </xf>
    <xf numFmtId="0" fontId="2" fillId="0" borderId="1" xfId="1523" applyFont="1" applyBorder="1" applyAlignment="1">
      <alignment vertical="center"/>
    </xf>
    <xf numFmtId="9" fontId="8" fillId="0" borderId="1" xfId="4991" applyFont="1" applyBorder="1" applyAlignment="1">
      <alignment vertical="center"/>
    </xf>
    <xf numFmtId="49" fontId="8" fillId="0" borderId="1" xfId="2845" applyNumberFormat="1" applyFont="1" applyBorder="1" applyAlignment="1">
      <alignment vertical="center"/>
    </xf>
    <xf numFmtId="49" fontId="8" fillId="0" borderId="1" xfId="2846" applyNumberFormat="1" applyFont="1" applyBorder="1" applyAlignment="1">
      <alignment vertical="center"/>
    </xf>
    <xf numFmtId="49" fontId="8" fillId="0" borderId="1" xfId="2849" applyNumberFormat="1" applyFont="1" applyBorder="1" applyAlignment="1">
      <alignment vertical="center"/>
    </xf>
    <xf numFmtId="49" fontId="8" fillId="0" borderId="1" xfId="2847" applyNumberFormat="1" applyFont="1" applyBorder="1" applyAlignment="1">
      <alignment vertical="center"/>
    </xf>
    <xf numFmtId="49" fontId="8" fillId="0" borderId="1" xfId="2843" applyNumberFormat="1" applyFont="1" applyBorder="1" applyAlignment="1">
      <alignment vertical="center"/>
    </xf>
    <xf numFmtId="49" fontId="8" fillId="0" borderId="1" xfId="2850" applyNumberFormat="1" applyFont="1" applyBorder="1" applyAlignment="1">
      <alignment vertical="center"/>
    </xf>
    <xf numFmtId="49" fontId="8" fillId="0" borderId="1" xfId="2841" applyNumberFormat="1" applyFont="1" applyBorder="1" applyAlignment="1">
      <alignment vertical="center"/>
    </xf>
    <xf numFmtId="49" fontId="8" fillId="0" borderId="1" xfId="2842" applyNumberFormat="1" applyFont="1" applyBorder="1" applyAlignment="1">
      <alignment vertical="center"/>
    </xf>
    <xf numFmtId="0" fontId="2" fillId="50" borderId="0" xfId="1523" applyFont="1" applyFill="1" applyAlignment="1"/>
    <xf numFmtId="0" fontId="2" fillId="50" borderId="0" xfId="2835" applyFont="1" applyFill="1">
      <alignment vertical="center"/>
    </xf>
    <xf numFmtId="190" fontId="70" fillId="50" borderId="1" xfId="2835" applyNumberFormat="1" applyFont="1" applyFill="1" applyBorder="1" applyAlignment="1">
      <alignment horizontal="center" vertical="center" wrapText="1"/>
    </xf>
    <xf numFmtId="191" fontId="70" fillId="50" borderId="1" xfId="1523" applyNumberFormat="1" applyFont="1" applyFill="1" applyBorder="1" applyAlignment="1" applyProtection="1">
      <alignment vertical="center" wrapText="1"/>
    </xf>
    <xf numFmtId="0" fontId="8" fillId="50" borderId="1" xfId="1523" applyFont="1" applyFill="1" applyBorder="1" applyAlignment="1">
      <alignment vertical="center"/>
    </xf>
    <xf numFmtId="1" fontId="55" fillId="50" borderId="1" xfId="1530" applyNumberFormat="1" applyFont="1" applyFill="1" applyBorder="1">
      <alignment vertical="center"/>
    </xf>
    <xf numFmtId="0" fontId="85" fillId="0" borderId="1" xfId="0" applyFont="1" applyBorder="1" applyAlignment="1">
      <alignment horizontal="center" vertical="center"/>
    </xf>
    <xf numFmtId="0" fontId="55" fillId="0" borderId="1" xfId="1502" applyFont="1" applyBorder="1" applyAlignment="1">
      <alignment horizontal="right" vertical="center"/>
    </xf>
    <xf numFmtId="9" fontId="55" fillId="0" borderId="1" xfId="4991" applyFont="1" applyBorder="1">
      <alignment vertical="center"/>
    </xf>
    <xf numFmtId="0" fontId="56" fillId="50" borderId="1" xfId="2852" applyFont="1" applyFill="1" applyBorder="1">
      <alignment vertical="center"/>
    </xf>
    <xf numFmtId="0" fontId="92" fillId="0" borderId="0" xfId="1837" applyFont="1" applyAlignment="1">
      <alignment horizontal="center" vertical="top"/>
    </xf>
    <xf numFmtId="0" fontId="3" fillId="0" borderId="0" xfId="1837" applyFont="1" applyAlignment="1">
      <alignment horizontal="center" vertical="center"/>
    </xf>
    <xf numFmtId="0" fontId="88" fillId="0" borderId="0" xfId="2393" applyFont="1" applyFill="1" applyAlignment="1">
      <alignment horizontal="center"/>
    </xf>
    <xf numFmtId="0" fontId="86" fillId="0" borderId="0" xfId="2393" applyFont="1" applyFill="1" applyAlignment="1">
      <alignment horizontal="center"/>
    </xf>
    <xf numFmtId="0" fontId="109" fillId="0" borderId="0" xfId="0" applyFont="1" applyAlignment="1">
      <alignment horizontal="left" vertical="center" wrapText="1"/>
    </xf>
    <xf numFmtId="0" fontId="82" fillId="0" borderId="0" xfId="1530" applyFont="1" applyAlignment="1">
      <alignment horizontal="center" vertical="center"/>
    </xf>
    <xf numFmtId="0" fontId="97" fillId="0" borderId="21" xfId="1530" applyFont="1" applyBorder="1" applyAlignment="1">
      <alignment horizontal="left" vertical="center" wrapText="1"/>
    </xf>
    <xf numFmtId="0" fontId="82" fillId="0" borderId="0" xfId="1526" applyFont="1" applyAlignment="1">
      <alignment horizontal="center" vertical="center"/>
    </xf>
    <xf numFmtId="0" fontId="88" fillId="0" borderId="0" xfId="2852" applyFont="1" applyAlignment="1">
      <alignment horizontal="center" vertical="center"/>
    </xf>
    <xf numFmtId="0" fontId="121" fillId="0" borderId="21" xfId="0" applyFont="1" applyBorder="1" applyAlignment="1">
      <alignment vertical="center" wrapText="1"/>
    </xf>
    <xf numFmtId="0" fontId="86" fillId="0" borderId="0" xfId="0" applyFont="1" applyBorder="1" applyAlignment="1">
      <alignment horizontal="center" vertical="center"/>
    </xf>
    <xf numFmtId="0" fontId="0" fillId="0" borderId="0" xfId="0" applyBorder="1" applyAlignment="1">
      <alignment horizontal="right" vertical="center"/>
    </xf>
    <xf numFmtId="0" fontId="63" fillId="0" borderId="0" xfId="0" applyFont="1" applyAlignment="1">
      <alignment horizontal="left" vertical="center" wrapText="1"/>
    </xf>
    <xf numFmtId="0" fontId="63" fillId="50" borderId="0" xfId="0" applyFont="1" applyFill="1" applyAlignment="1">
      <alignment horizontal="left" vertical="center" wrapText="1"/>
    </xf>
    <xf numFmtId="0" fontId="82" fillId="0" borderId="0" xfId="1502" applyFont="1" applyAlignment="1">
      <alignment horizontal="center" vertical="center"/>
    </xf>
    <xf numFmtId="0" fontId="118" fillId="0" borderId="21" xfId="0" applyFont="1" applyBorder="1" applyAlignment="1">
      <alignment horizontal="left" vertical="center" wrapText="1"/>
    </xf>
    <xf numFmtId="0" fontId="88" fillId="0" borderId="0" xfId="1523" applyNumberFormat="1" applyFont="1" applyFill="1" applyBorder="1" applyAlignment="1" applyProtection="1">
      <alignment horizontal="center" vertical="center"/>
    </xf>
    <xf numFmtId="0" fontId="2" fillId="0" borderId="0" xfId="1523" applyFont="1" applyAlignment="1">
      <alignment horizontal="left" wrapText="1"/>
    </xf>
    <xf numFmtId="0" fontId="86" fillId="0" borderId="0" xfId="4130" applyFont="1" applyAlignment="1">
      <alignment horizontal="center" vertical="center"/>
    </xf>
    <xf numFmtId="0" fontId="54" fillId="0" borderId="1" xfId="0" applyFont="1" applyBorder="1" applyAlignment="1">
      <alignment horizontal="left" vertical="center"/>
    </xf>
    <xf numFmtId="0" fontId="85" fillId="0" borderId="1" xfId="0" applyFont="1" applyBorder="1" applyAlignment="1">
      <alignment horizontal="center" vertical="center"/>
    </xf>
    <xf numFmtId="0" fontId="63" fillId="0" borderId="0" xfId="4130" applyFont="1" applyAlignment="1">
      <alignment horizontal="left" vertical="center" wrapText="1"/>
    </xf>
    <xf numFmtId="0" fontId="95" fillId="0" borderId="0" xfId="4130" applyFont="1" applyAlignment="1">
      <alignment horizontal="left" vertical="center" wrapText="1"/>
    </xf>
    <xf numFmtId="194" fontId="56" fillId="0" borderId="1" xfId="4603" applyNumberFormat="1" applyFont="1" applyBorder="1" applyAlignment="1">
      <alignment horizontal="center" vertical="center"/>
    </xf>
    <xf numFmtId="194" fontId="56" fillId="0" borderId="1" xfId="4603" applyNumberFormat="1" applyFont="1" applyBorder="1" applyAlignment="1">
      <alignment vertical="center"/>
    </xf>
    <xf numFmtId="194" fontId="56" fillId="0" borderId="1" xfId="4603" applyNumberFormat="1" applyFont="1" applyFill="1" applyBorder="1" applyAlignment="1">
      <alignment vertical="center"/>
    </xf>
    <xf numFmtId="194" fontId="56" fillId="0" borderId="1" xfId="4603" applyNumberFormat="1" applyFont="1" applyBorder="1" applyAlignment="1">
      <alignment horizontal="right" vertical="center" wrapText="1"/>
    </xf>
  </cellXfs>
  <cellStyles count="4993">
    <cellStyle name="?鹎%U龡&amp;H齲_x0001_C铣_x0014__x0007__x0001__x0001_" xfId="28"/>
    <cellStyle name="?鹎%U龡&amp;H齲_x0001_C铣_x0014__x0007__x0001__x0001_ 2" xfId="3"/>
    <cellStyle name="?鹎%U龡&amp;H齲_x0001_C铣_x0014__x0007__x0001__x0001_ 2 2" xfId="16"/>
    <cellStyle name="?鹎%U龡&amp;H齲_x0001_C铣_x0014__x0007__x0001__x0001_ 2 2 10" xfId="33"/>
    <cellStyle name="?鹎%U龡&amp;H齲_x0001_C铣_x0014__x0007__x0001__x0001_ 2 2 10 2" xfId="2856"/>
    <cellStyle name="?鹎%U龡&amp;H齲_x0001_C铣_x0014__x0007__x0001__x0001_ 2 2 11" xfId="44"/>
    <cellStyle name="?鹎%U龡&amp;H齲_x0001_C铣_x0014__x0007__x0001__x0001_ 2 2 11 2" xfId="2857"/>
    <cellStyle name="?鹎%U龡&amp;H齲_x0001_C铣_x0014__x0007__x0001__x0001_ 2 2 12" xfId="2855"/>
    <cellStyle name="?鹎%U龡&amp;H齲_x0001_C铣_x0014__x0007__x0001__x0001_ 2 2 2" xfId="51"/>
    <cellStyle name="?鹎%U龡&amp;H齲_x0001_C铣_x0014__x0007__x0001__x0001_ 2 2 2 10" xfId="2858"/>
    <cellStyle name="?鹎%U龡&amp;H齲_x0001_C铣_x0014__x0007__x0001__x0001_ 2 2 2 2" xfId="54"/>
    <cellStyle name="?鹎%U龡&amp;H齲_x0001_C铣_x0014__x0007__x0001__x0001_ 2 2 2 2 2" xfId="56"/>
    <cellStyle name="?鹎%U龡&amp;H齲_x0001_C铣_x0014__x0007__x0001__x0001_ 2 2 2 2 2 2" xfId="60"/>
    <cellStyle name="?鹎%U龡&amp;H齲_x0001_C铣_x0014__x0007__x0001__x0001_ 2 2 2 2 2 2 2" xfId="2861"/>
    <cellStyle name="?鹎%U龡&amp;H齲_x0001_C铣_x0014__x0007__x0001__x0001_ 2 2 2 2 2 3" xfId="67"/>
    <cellStyle name="?鹎%U龡&amp;H齲_x0001_C铣_x0014__x0007__x0001__x0001_ 2 2 2 2 2 3 2" xfId="2862"/>
    <cellStyle name="?鹎%U龡&amp;H齲_x0001_C铣_x0014__x0007__x0001__x0001_ 2 2 2 2 2 4" xfId="72"/>
    <cellStyle name="?鹎%U龡&amp;H齲_x0001_C铣_x0014__x0007__x0001__x0001_ 2 2 2 2 2 4 2" xfId="2863"/>
    <cellStyle name="?鹎%U龡&amp;H齲_x0001_C铣_x0014__x0007__x0001__x0001_ 2 2 2 2 2 5" xfId="2860"/>
    <cellStyle name="?鹎%U龡&amp;H齲_x0001_C铣_x0014__x0007__x0001__x0001_ 2 2 2 2 2_2015财政决算公开" xfId="2864"/>
    <cellStyle name="?鹎%U龡&amp;H齲_x0001_C铣_x0014__x0007__x0001__x0001_ 2 2 2 2 3" xfId="75"/>
    <cellStyle name="?鹎%U龡&amp;H齲_x0001_C铣_x0014__x0007__x0001__x0001_ 2 2 2 2 3 2" xfId="82"/>
    <cellStyle name="?鹎%U龡&amp;H齲_x0001_C铣_x0014__x0007__x0001__x0001_ 2 2 2 2 3 2 2" xfId="2866"/>
    <cellStyle name="?鹎%U龡&amp;H齲_x0001_C铣_x0014__x0007__x0001__x0001_ 2 2 2 2 3 3" xfId="89"/>
    <cellStyle name="?鹎%U龡&amp;H齲_x0001_C铣_x0014__x0007__x0001__x0001_ 2 2 2 2 3 3 2" xfId="2867"/>
    <cellStyle name="?鹎%U龡&amp;H齲_x0001_C铣_x0014__x0007__x0001__x0001_ 2 2 2 2 3 4" xfId="2865"/>
    <cellStyle name="?鹎%U龡&amp;H齲_x0001_C铣_x0014__x0007__x0001__x0001_ 2 2 2 2 3_2015财政决算公开" xfId="2868"/>
    <cellStyle name="?鹎%U龡&amp;H齲_x0001_C铣_x0014__x0007__x0001__x0001_ 2 2 2 2 4" xfId="11"/>
    <cellStyle name="?鹎%U龡&amp;H齲_x0001_C铣_x0014__x0007__x0001__x0001_ 2 2 2 2 4 2" xfId="48"/>
    <cellStyle name="?鹎%U龡&amp;H齲_x0001_C铣_x0014__x0007__x0001__x0001_ 2 2 2 2 4 2 2" xfId="2870"/>
    <cellStyle name="?鹎%U龡&amp;H齲_x0001_C铣_x0014__x0007__x0001__x0001_ 2 2 2 2 4 3" xfId="94"/>
    <cellStyle name="?鹎%U龡&amp;H齲_x0001_C铣_x0014__x0007__x0001__x0001_ 2 2 2 2 4 3 2" xfId="2871"/>
    <cellStyle name="?鹎%U龡&amp;H齲_x0001_C铣_x0014__x0007__x0001__x0001_ 2 2 2 2 4 4" xfId="98"/>
    <cellStyle name="?鹎%U龡&amp;H齲_x0001_C铣_x0014__x0007__x0001__x0001_ 2 2 2 2 4 4 2" xfId="2872"/>
    <cellStyle name="?鹎%U龡&amp;H齲_x0001_C铣_x0014__x0007__x0001__x0001_ 2 2 2 2 4 5" xfId="2869"/>
    <cellStyle name="?鹎%U龡&amp;H齲_x0001_C铣_x0014__x0007__x0001__x0001_ 2 2 2 2 4_2015财政决算公开" xfId="2873"/>
    <cellStyle name="?鹎%U龡&amp;H齲_x0001_C铣_x0014__x0007__x0001__x0001_ 2 2 2 2 5" xfId="103"/>
    <cellStyle name="?鹎%U龡&amp;H齲_x0001_C铣_x0014__x0007__x0001__x0001_ 2 2 2 2 5 2" xfId="2874"/>
    <cellStyle name="?鹎%U龡&amp;H齲_x0001_C铣_x0014__x0007__x0001__x0001_ 2 2 2 2 6" xfId="27"/>
    <cellStyle name="?鹎%U龡&amp;H齲_x0001_C铣_x0014__x0007__x0001__x0001_ 2 2 2 2 6 2" xfId="2875"/>
    <cellStyle name="?鹎%U龡&amp;H齲_x0001_C铣_x0014__x0007__x0001__x0001_ 2 2 2 2 7" xfId="105"/>
    <cellStyle name="?鹎%U龡&amp;H齲_x0001_C铣_x0014__x0007__x0001__x0001_ 2 2 2 2 7 2" xfId="2876"/>
    <cellStyle name="?鹎%U龡&amp;H齲_x0001_C铣_x0014__x0007__x0001__x0001_ 2 2 2 2 8" xfId="2859"/>
    <cellStyle name="?鹎%U龡&amp;H齲_x0001_C铣_x0014__x0007__x0001__x0001_ 2 2 2 2_2015财政决算公开" xfId="2877"/>
    <cellStyle name="?鹎%U龡&amp;H齲_x0001_C铣_x0014__x0007__x0001__x0001_ 2 2 2 3" xfId="106"/>
    <cellStyle name="?鹎%U龡&amp;H齲_x0001_C铣_x0014__x0007__x0001__x0001_ 2 2 2 3 2" xfId="108"/>
    <cellStyle name="?鹎%U龡&amp;H齲_x0001_C铣_x0014__x0007__x0001__x0001_ 2 2 2 3 2 2" xfId="2879"/>
    <cellStyle name="?鹎%U龡&amp;H齲_x0001_C铣_x0014__x0007__x0001__x0001_ 2 2 2 3 3" xfId="111"/>
    <cellStyle name="?鹎%U龡&amp;H齲_x0001_C铣_x0014__x0007__x0001__x0001_ 2 2 2 3 3 2" xfId="2880"/>
    <cellStyle name="?鹎%U龡&amp;H齲_x0001_C铣_x0014__x0007__x0001__x0001_ 2 2 2 3 4" xfId="113"/>
    <cellStyle name="?鹎%U龡&amp;H齲_x0001_C铣_x0014__x0007__x0001__x0001_ 2 2 2 3 4 2" xfId="2881"/>
    <cellStyle name="?鹎%U龡&amp;H齲_x0001_C铣_x0014__x0007__x0001__x0001_ 2 2 2 3 5" xfId="2878"/>
    <cellStyle name="?鹎%U龡&amp;H齲_x0001_C铣_x0014__x0007__x0001__x0001_ 2 2 2 3_2015财政决算公开" xfId="2882"/>
    <cellStyle name="?鹎%U龡&amp;H齲_x0001_C铣_x0014__x0007__x0001__x0001_ 2 2 2 4" xfId="114"/>
    <cellStyle name="?鹎%U龡&amp;H齲_x0001_C铣_x0014__x0007__x0001__x0001_ 2 2 2 4 2" xfId="19"/>
    <cellStyle name="?鹎%U龡&amp;H齲_x0001_C铣_x0014__x0007__x0001__x0001_ 2 2 2 4 2 2" xfId="2884"/>
    <cellStyle name="?鹎%U龡&amp;H齲_x0001_C铣_x0014__x0007__x0001__x0001_ 2 2 2 4 3" xfId="119"/>
    <cellStyle name="?鹎%U龡&amp;H齲_x0001_C铣_x0014__x0007__x0001__x0001_ 2 2 2 4 3 2" xfId="2885"/>
    <cellStyle name="?鹎%U龡&amp;H齲_x0001_C铣_x0014__x0007__x0001__x0001_ 2 2 2 4 4" xfId="120"/>
    <cellStyle name="?鹎%U龡&amp;H齲_x0001_C铣_x0014__x0007__x0001__x0001_ 2 2 2 4 4 2" xfId="2886"/>
    <cellStyle name="?鹎%U龡&amp;H齲_x0001_C铣_x0014__x0007__x0001__x0001_ 2 2 2 4 5" xfId="2883"/>
    <cellStyle name="?鹎%U龡&amp;H齲_x0001_C铣_x0014__x0007__x0001__x0001_ 2 2 2 4_2015财政决算公开" xfId="2887"/>
    <cellStyle name="?鹎%U龡&amp;H齲_x0001_C铣_x0014__x0007__x0001__x0001_ 2 2 2 5" xfId="121"/>
    <cellStyle name="?鹎%U龡&amp;H齲_x0001_C铣_x0014__x0007__x0001__x0001_ 2 2 2 5 2" xfId="62"/>
    <cellStyle name="?鹎%U龡&amp;H齲_x0001_C铣_x0014__x0007__x0001__x0001_ 2 2 2 5 2 2" xfId="2889"/>
    <cellStyle name="?鹎%U龡&amp;H齲_x0001_C铣_x0014__x0007__x0001__x0001_ 2 2 2 5 3" xfId="68"/>
    <cellStyle name="?鹎%U龡&amp;H齲_x0001_C铣_x0014__x0007__x0001__x0001_ 2 2 2 5 3 2" xfId="2890"/>
    <cellStyle name="?鹎%U龡&amp;H齲_x0001_C铣_x0014__x0007__x0001__x0001_ 2 2 2 5 4" xfId="2888"/>
    <cellStyle name="?鹎%U龡&amp;H齲_x0001_C铣_x0014__x0007__x0001__x0001_ 2 2 2 5_2015财政决算公开" xfId="2891"/>
    <cellStyle name="?鹎%U龡&amp;H齲_x0001_C铣_x0014__x0007__x0001__x0001_ 2 2 2 6" xfId="124"/>
    <cellStyle name="?鹎%U龡&amp;H齲_x0001_C铣_x0014__x0007__x0001__x0001_ 2 2 2 6 2" xfId="84"/>
    <cellStyle name="?鹎%U龡&amp;H齲_x0001_C铣_x0014__x0007__x0001__x0001_ 2 2 2 6 2 2" xfId="2893"/>
    <cellStyle name="?鹎%U龡&amp;H齲_x0001_C铣_x0014__x0007__x0001__x0001_ 2 2 2 6 3" xfId="126"/>
    <cellStyle name="?鹎%U龡&amp;H齲_x0001_C铣_x0014__x0007__x0001__x0001_ 2 2 2 6 3 2" xfId="2894"/>
    <cellStyle name="?鹎%U龡&amp;H齲_x0001_C铣_x0014__x0007__x0001__x0001_ 2 2 2 6 4" xfId="52"/>
    <cellStyle name="?鹎%U龡&amp;H齲_x0001_C铣_x0014__x0007__x0001__x0001_ 2 2 2 6 4 2" xfId="2895"/>
    <cellStyle name="?鹎%U龡&amp;H齲_x0001_C铣_x0014__x0007__x0001__x0001_ 2 2 2 6 5" xfId="2892"/>
    <cellStyle name="?鹎%U龡&amp;H齲_x0001_C铣_x0014__x0007__x0001__x0001_ 2 2 2 6_2015财政决算公开" xfId="2896"/>
    <cellStyle name="?鹎%U龡&amp;H齲_x0001_C铣_x0014__x0007__x0001__x0001_ 2 2 2 7" xfId="30"/>
    <cellStyle name="?鹎%U龡&amp;H齲_x0001_C铣_x0014__x0007__x0001__x0001_ 2 2 2 7 2" xfId="2897"/>
    <cellStyle name="?鹎%U龡&amp;H齲_x0001_C铣_x0014__x0007__x0001__x0001_ 2 2 2 8" xfId="38"/>
    <cellStyle name="?鹎%U龡&amp;H齲_x0001_C铣_x0014__x0007__x0001__x0001_ 2 2 2 8 2" xfId="2898"/>
    <cellStyle name="?鹎%U龡&amp;H齲_x0001_C铣_x0014__x0007__x0001__x0001_ 2 2 2 9" xfId="129"/>
    <cellStyle name="?鹎%U龡&amp;H齲_x0001_C铣_x0014__x0007__x0001__x0001_ 2 2 2 9 2" xfId="2899"/>
    <cellStyle name="?鹎%U龡&amp;H齲_x0001_C铣_x0014__x0007__x0001__x0001_ 2 2 2_2015财政决算公开" xfId="2900"/>
    <cellStyle name="?鹎%U龡&amp;H齲_x0001_C铣_x0014__x0007__x0001__x0001_ 2 2 3" xfId="92"/>
    <cellStyle name="?鹎%U龡&amp;H齲_x0001_C铣_x0014__x0007__x0001__x0001_ 2 2 3 2" xfId="132"/>
    <cellStyle name="?鹎%U龡&amp;H齲_x0001_C铣_x0014__x0007__x0001__x0001_ 2 2 3 2 2" xfId="133"/>
    <cellStyle name="?鹎%U龡&amp;H齲_x0001_C铣_x0014__x0007__x0001__x0001_ 2 2 3 2 2 2" xfId="2903"/>
    <cellStyle name="?鹎%U龡&amp;H齲_x0001_C铣_x0014__x0007__x0001__x0001_ 2 2 3 2 3" xfId="18"/>
    <cellStyle name="?鹎%U龡&amp;H齲_x0001_C铣_x0014__x0007__x0001__x0001_ 2 2 3 2 3 2" xfId="2904"/>
    <cellStyle name="?鹎%U龡&amp;H齲_x0001_C铣_x0014__x0007__x0001__x0001_ 2 2 3 2 4" xfId="118"/>
    <cellStyle name="?鹎%U龡&amp;H齲_x0001_C铣_x0014__x0007__x0001__x0001_ 2 2 3 2 4 2" xfId="2905"/>
    <cellStyle name="?鹎%U龡&amp;H齲_x0001_C铣_x0014__x0007__x0001__x0001_ 2 2 3 2 5" xfId="2902"/>
    <cellStyle name="?鹎%U龡&amp;H齲_x0001_C铣_x0014__x0007__x0001__x0001_ 2 2 3 2_2015财政决算公开" xfId="2906"/>
    <cellStyle name="?鹎%U龡&amp;H齲_x0001_C铣_x0014__x0007__x0001__x0001_ 2 2 3 3" xfId="55"/>
    <cellStyle name="?鹎%U龡&amp;H齲_x0001_C铣_x0014__x0007__x0001__x0001_ 2 2 3 3 2" xfId="57"/>
    <cellStyle name="?鹎%U龡&amp;H齲_x0001_C铣_x0014__x0007__x0001__x0001_ 2 2 3 3 2 2" xfId="2908"/>
    <cellStyle name="?鹎%U龡&amp;H齲_x0001_C铣_x0014__x0007__x0001__x0001_ 2 2 3 3 3" xfId="61"/>
    <cellStyle name="?鹎%U龡&amp;H齲_x0001_C铣_x0014__x0007__x0001__x0001_ 2 2 3 3 3 2" xfId="2909"/>
    <cellStyle name="?鹎%U龡&amp;H齲_x0001_C铣_x0014__x0007__x0001__x0001_ 2 2 3 3 4" xfId="2907"/>
    <cellStyle name="?鹎%U龡&amp;H齲_x0001_C铣_x0014__x0007__x0001__x0001_ 2 2 3 3_2015财政决算公开" xfId="2910"/>
    <cellStyle name="?鹎%U龡&amp;H齲_x0001_C铣_x0014__x0007__x0001__x0001_ 2 2 3 4" xfId="74"/>
    <cellStyle name="?鹎%U龡&amp;H齲_x0001_C铣_x0014__x0007__x0001__x0001_ 2 2 3 4 2" xfId="78"/>
    <cellStyle name="?鹎%U龡&amp;H齲_x0001_C铣_x0014__x0007__x0001__x0001_ 2 2 3 4 2 2" xfId="2912"/>
    <cellStyle name="?鹎%U龡&amp;H齲_x0001_C铣_x0014__x0007__x0001__x0001_ 2 2 3 4 3" xfId="83"/>
    <cellStyle name="?鹎%U龡&amp;H齲_x0001_C铣_x0014__x0007__x0001__x0001_ 2 2 3 4 3 2" xfId="2913"/>
    <cellStyle name="?鹎%U龡&amp;H齲_x0001_C铣_x0014__x0007__x0001__x0001_ 2 2 3 4 4" xfId="125"/>
    <cellStyle name="?鹎%U龡&amp;H齲_x0001_C铣_x0014__x0007__x0001__x0001_ 2 2 3 4 4 2" xfId="2914"/>
    <cellStyle name="?鹎%U龡&amp;H齲_x0001_C铣_x0014__x0007__x0001__x0001_ 2 2 3 4 5" xfId="2911"/>
    <cellStyle name="?鹎%U龡&amp;H齲_x0001_C铣_x0014__x0007__x0001__x0001_ 2 2 3 4_2015财政决算公开" xfId="2915"/>
    <cellStyle name="?鹎%U龡&amp;H齲_x0001_C铣_x0014__x0007__x0001__x0001_ 2 2 3 5" xfId="9"/>
    <cellStyle name="?鹎%U龡&amp;H齲_x0001_C铣_x0014__x0007__x0001__x0001_ 2 2 3 5 2" xfId="2916"/>
    <cellStyle name="?鹎%U龡&amp;H齲_x0001_C铣_x0014__x0007__x0001__x0001_ 2 2 3 6" xfId="101"/>
    <cellStyle name="?鹎%U龡&amp;H齲_x0001_C铣_x0014__x0007__x0001__x0001_ 2 2 3 6 2" xfId="2917"/>
    <cellStyle name="?鹎%U龡&amp;H齲_x0001_C铣_x0014__x0007__x0001__x0001_ 2 2 3 7" xfId="25"/>
    <cellStyle name="?鹎%U龡&amp;H齲_x0001_C铣_x0014__x0007__x0001__x0001_ 2 2 3 7 2" xfId="2918"/>
    <cellStyle name="?鹎%U龡&amp;H齲_x0001_C铣_x0014__x0007__x0001__x0001_ 2 2 3 8" xfId="2901"/>
    <cellStyle name="?鹎%U龡&amp;H齲_x0001_C铣_x0014__x0007__x0001__x0001_ 2 2 3_2015财政决算公开" xfId="2919"/>
    <cellStyle name="?鹎%U龡&amp;H齲_x0001_C铣_x0014__x0007__x0001__x0001_ 2 2 4" xfId="96"/>
    <cellStyle name="?鹎%U龡&amp;H齲_x0001_C铣_x0014__x0007__x0001__x0001_ 2 2 4 2" xfId="4"/>
    <cellStyle name="?鹎%U龡&amp;H齲_x0001_C铣_x0014__x0007__x0001__x0001_ 2 2 4 2 2" xfId="2921"/>
    <cellStyle name="?鹎%U龡&amp;H齲_x0001_C铣_x0014__x0007__x0001__x0001_ 2 2 4 3" xfId="107"/>
    <cellStyle name="?鹎%U龡&amp;H齲_x0001_C铣_x0014__x0007__x0001__x0001_ 2 2 4 3 2" xfId="2922"/>
    <cellStyle name="?鹎%U龡&amp;H齲_x0001_C铣_x0014__x0007__x0001__x0001_ 2 2 4 4" xfId="110"/>
    <cellStyle name="?鹎%U龡&amp;H齲_x0001_C铣_x0014__x0007__x0001__x0001_ 2 2 4 4 2" xfId="2923"/>
    <cellStyle name="?鹎%U龡&amp;H齲_x0001_C铣_x0014__x0007__x0001__x0001_ 2 2 4 5" xfId="2920"/>
    <cellStyle name="?鹎%U龡&amp;H齲_x0001_C铣_x0014__x0007__x0001__x0001_ 2 2 4_2015财政决算公开" xfId="2924"/>
    <cellStyle name="?鹎%U龡&amp;H齲_x0001_C铣_x0014__x0007__x0001__x0001_ 2 2 5" xfId="131"/>
    <cellStyle name="?鹎%U龡&amp;H齲_x0001_C铣_x0014__x0007__x0001__x0001_ 2 2 5 2" xfId="136"/>
    <cellStyle name="?鹎%U龡&amp;H齲_x0001_C铣_x0014__x0007__x0001__x0001_ 2 2 5 2 2" xfId="2926"/>
    <cellStyle name="?鹎%U龡&amp;H齲_x0001_C铣_x0014__x0007__x0001__x0001_ 2 2 5 3" xfId="138"/>
    <cellStyle name="?鹎%U龡&amp;H齲_x0001_C铣_x0014__x0007__x0001__x0001_ 2 2 5 3 2" xfId="2927"/>
    <cellStyle name="?鹎%U龡&amp;H齲_x0001_C铣_x0014__x0007__x0001__x0001_ 2 2 5 4" xfId="139"/>
    <cellStyle name="?鹎%U龡&amp;H齲_x0001_C铣_x0014__x0007__x0001__x0001_ 2 2 5 4 2" xfId="2928"/>
    <cellStyle name="?鹎%U龡&amp;H齲_x0001_C铣_x0014__x0007__x0001__x0001_ 2 2 5 5" xfId="2925"/>
    <cellStyle name="?鹎%U龡&amp;H齲_x0001_C铣_x0014__x0007__x0001__x0001_ 2 2 5_2015财政决算公开" xfId="2929"/>
    <cellStyle name="?鹎%U龡&amp;H齲_x0001_C铣_x0014__x0007__x0001__x0001_ 2 2 6" xfId="141"/>
    <cellStyle name="?鹎%U龡&amp;H齲_x0001_C铣_x0014__x0007__x0001__x0001_ 2 2 6 2" xfId="144"/>
    <cellStyle name="?鹎%U龡&amp;H齲_x0001_C铣_x0014__x0007__x0001__x0001_ 2 2 6 2 2" xfId="2931"/>
    <cellStyle name="?鹎%U龡&amp;H齲_x0001_C铣_x0014__x0007__x0001__x0001_ 2 2 6 3" xfId="146"/>
    <cellStyle name="?鹎%U龡&amp;H齲_x0001_C铣_x0014__x0007__x0001__x0001_ 2 2 6 3 2" xfId="2932"/>
    <cellStyle name="?鹎%U龡&amp;H齲_x0001_C铣_x0014__x0007__x0001__x0001_ 2 2 6 4" xfId="2930"/>
    <cellStyle name="?鹎%U龡&amp;H齲_x0001_C铣_x0014__x0007__x0001__x0001_ 2 2 6_2015财政决算公开" xfId="2933"/>
    <cellStyle name="?鹎%U龡&amp;H齲_x0001_C铣_x0014__x0007__x0001__x0001_ 2 2 7" xfId="151"/>
    <cellStyle name="?鹎%U龡&amp;H齲_x0001_C铣_x0014__x0007__x0001__x0001_ 2 2 7 2" xfId="157"/>
    <cellStyle name="?鹎%U龡&amp;H齲_x0001_C铣_x0014__x0007__x0001__x0001_ 2 2 7 2 2" xfId="2935"/>
    <cellStyle name="?鹎%U龡&amp;H齲_x0001_C铣_x0014__x0007__x0001__x0001_ 2 2 7 3" xfId="160"/>
    <cellStyle name="?鹎%U龡&amp;H齲_x0001_C铣_x0014__x0007__x0001__x0001_ 2 2 7 3 2" xfId="2936"/>
    <cellStyle name="?鹎%U龡&amp;H齲_x0001_C铣_x0014__x0007__x0001__x0001_ 2 2 7 4" xfId="162"/>
    <cellStyle name="?鹎%U龡&amp;H齲_x0001_C铣_x0014__x0007__x0001__x0001_ 2 2 7 4 2" xfId="2937"/>
    <cellStyle name="?鹎%U龡&amp;H齲_x0001_C铣_x0014__x0007__x0001__x0001_ 2 2 7 5" xfId="2934"/>
    <cellStyle name="?鹎%U龡&amp;H齲_x0001_C铣_x0014__x0007__x0001__x0001_ 2 2 7_2015财政决算公开" xfId="2938"/>
    <cellStyle name="?鹎%U龡&amp;H齲_x0001_C铣_x0014__x0007__x0001__x0001_ 2 2 8" xfId="15"/>
    <cellStyle name="?鹎%U龡&amp;H齲_x0001_C铣_x0014__x0007__x0001__x0001_ 2 2 8 2" xfId="2939"/>
    <cellStyle name="?鹎%U龡&amp;H齲_x0001_C铣_x0014__x0007__x0001__x0001_ 2 2 9" xfId="165"/>
    <cellStyle name="?鹎%U龡&amp;H齲_x0001_C铣_x0014__x0007__x0001__x0001_ 2 2 9 2" xfId="2940"/>
    <cellStyle name="?鹎%U龡&amp;H齲_x0001_C铣_x0014__x0007__x0001__x0001_ 2 2_2015财政决算公开" xfId="2941"/>
    <cellStyle name="?鹎%U龡&amp;H齲_x0001_C铣_x0014__x0007__x0001__x0001_ 2 3" xfId="164"/>
    <cellStyle name="?鹎%U龡&amp;H齲_x0001_C铣_x0014__x0007__x0001__x0001_ 2 3 10" xfId="2942"/>
    <cellStyle name="?鹎%U龡&amp;H齲_x0001_C铣_x0014__x0007__x0001__x0001_ 2 3 2" xfId="167"/>
    <cellStyle name="?鹎%U龡&amp;H齲_x0001_C铣_x0014__x0007__x0001__x0001_ 2 3 2 2" xfId="168"/>
    <cellStyle name="?鹎%U龡&amp;H齲_x0001_C铣_x0014__x0007__x0001__x0001_ 2 3 2 2 2" xfId="169"/>
    <cellStyle name="?鹎%U龡&amp;H齲_x0001_C铣_x0014__x0007__x0001__x0001_ 2 3 2 2 2 2" xfId="2945"/>
    <cellStyle name="?鹎%U龡&amp;H齲_x0001_C铣_x0014__x0007__x0001__x0001_ 2 3 2 2 3" xfId="142"/>
    <cellStyle name="?鹎%U龡&amp;H齲_x0001_C铣_x0014__x0007__x0001__x0001_ 2 3 2 2 3 2" xfId="2946"/>
    <cellStyle name="?鹎%U龡&amp;H齲_x0001_C铣_x0014__x0007__x0001__x0001_ 2 3 2 2 4" xfId="145"/>
    <cellStyle name="?鹎%U龡&amp;H齲_x0001_C铣_x0014__x0007__x0001__x0001_ 2 3 2 2 4 2" xfId="2947"/>
    <cellStyle name="?鹎%U龡&amp;H齲_x0001_C铣_x0014__x0007__x0001__x0001_ 2 3 2 2 5" xfId="2944"/>
    <cellStyle name="?鹎%U龡&amp;H齲_x0001_C铣_x0014__x0007__x0001__x0001_ 2 3 2 2_2015财政决算公开" xfId="2948"/>
    <cellStyle name="?鹎%U龡&amp;H齲_x0001_C铣_x0014__x0007__x0001__x0001_ 2 3 2 3" xfId="5"/>
    <cellStyle name="?鹎%U龡&amp;H齲_x0001_C铣_x0014__x0007__x0001__x0001_ 2 3 2 3 2" xfId="171"/>
    <cellStyle name="?鹎%U龡&amp;H齲_x0001_C铣_x0014__x0007__x0001__x0001_ 2 3 2 3 2 2" xfId="2950"/>
    <cellStyle name="?鹎%U龡&amp;H齲_x0001_C铣_x0014__x0007__x0001__x0001_ 2 3 2 3 3" xfId="154"/>
    <cellStyle name="?鹎%U龡&amp;H齲_x0001_C铣_x0014__x0007__x0001__x0001_ 2 3 2 3 3 2" xfId="2951"/>
    <cellStyle name="?鹎%U龡&amp;H齲_x0001_C铣_x0014__x0007__x0001__x0001_ 2 3 2 3 4" xfId="2949"/>
    <cellStyle name="?鹎%U龡&amp;H齲_x0001_C铣_x0014__x0007__x0001__x0001_ 2 3 2 3_2015财政决算公开" xfId="2952"/>
    <cellStyle name="?鹎%U龡&amp;H齲_x0001_C铣_x0014__x0007__x0001__x0001_ 2 3 2 4" xfId="173"/>
    <cellStyle name="?鹎%U龡&amp;H齲_x0001_C铣_x0014__x0007__x0001__x0001_ 2 3 2 4 2" xfId="175"/>
    <cellStyle name="?鹎%U龡&amp;H齲_x0001_C铣_x0014__x0007__x0001__x0001_ 2 3 2 4 2 2" xfId="2954"/>
    <cellStyle name="?鹎%U龡&amp;H齲_x0001_C铣_x0014__x0007__x0001__x0001_ 2 3 2 4 3" xfId="50"/>
    <cellStyle name="?鹎%U龡&amp;H齲_x0001_C铣_x0014__x0007__x0001__x0001_ 2 3 2 4 3 2" xfId="2955"/>
    <cellStyle name="?鹎%U龡&amp;H齲_x0001_C铣_x0014__x0007__x0001__x0001_ 2 3 2 4 4" xfId="91"/>
    <cellStyle name="?鹎%U龡&amp;H齲_x0001_C铣_x0014__x0007__x0001__x0001_ 2 3 2 4 4 2" xfId="2956"/>
    <cellStyle name="?鹎%U龡&amp;H齲_x0001_C铣_x0014__x0007__x0001__x0001_ 2 3 2 4 5" xfId="2953"/>
    <cellStyle name="?鹎%U龡&amp;H齲_x0001_C铣_x0014__x0007__x0001__x0001_ 2 3 2 4_2015财政决算公开" xfId="2957"/>
    <cellStyle name="?鹎%U龡&amp;H齲_x0001_C铣_x0014__x0007__x0001__x0001_ 2 3 2 5" xfId="177"/>
    <cellStyle name="?鹎%U龡&amp;H齲_x0001_C铣_x0014__x0007__x0001__x0001_ 2 3 2 5 2" xfId="2958"/>
    <cellStyle name="?鹎%U龡&amp;H齲_x0001_C铣_x0014__x0007__x0001__x0001_ 2 3 2 6" xfId="178"/>
    <cellStyle name="?鹎%U龡&amp;H齲_x0001_C铣_x0014__x0007__x0001__x0001_ 2 3 2 6 2" xfId="2959"/>
    <cellStyle name="?鹎%U龡&amp;H齲_x0001_C铣_x0014__x0007__x0001__x0001_ 2 3 2 7" xfId="180"/>
    <cellStyle name="?鹎%U龡&amp;H齲_x0001_C铣_x0014__x0007__x0001__x0001_ 2 3 2 7 2" xfId="2960"/>
    <cellStyle name="?鹎%U龡&amp;H齲_x0001_C铣_x0014__x0007__x0001__x0001_ 2 3 2 8" xfId="2943"/>
    <cellStyle name="?鹎%U龡&amp;H齲_x0001_C铣_x0014__x0007__x0001__x0001_ 2 3 2_2015财政决算公开" xfId="2961"/>
    <cellStyle name="?鹎%U龡&amp;H齲_x0001_C铣_x0014__x0007__x0001__x0001_ 2 3 3" xfId="182"/>
    <cellStyle name="?鹎%U龡&amp;H齲_x0001_C铣_x0014__x0007__x0001__x0001_ 2 3 3 2" xfId="183"/>
    <cellStyle name="?鹎%U龡&amp;H齲_x0001_C铣_x0014__x0007__x0001__x0001_ 2 3 3 2 2" xfId="2963"/>
    <cellStyle name="?鹎%U龡&amp;H齲_x0001_C铣_x0014__x0007__x0001__x0001_ 2 3 3 3" xfId="184"/>
    <cellStyle name="?鹎%U龡&amp;H齲_x0001_C铣_x0014__x0007__x0001__x0001_ 2 3 3 3 2" xfId="2964"/>
    <cellStyle name="?鹎%U龡&amp;H齲_x0001_C铣_x0014__x0007__x0001__x0001_ 2 3 3 4" xfId="187"/>
    <cellStyle name="?鹎%U龡&amp;H齲_x0001_C铣_x0014__x0007__x0001__x0001_ 2 3 3 4 2" xfId="2965"/>
    <cellStyle name="?鹎%U龡&amp;H齲_x0001_C铣_x0014__x0007__x0001__x0001_ 2 3 3 5" xfId="2962"/>
    <cellStyle name="?鹎%U龡&amp;H齲_x0001_C铣_x0014__x0007__x0001__x0001_ 2 3 3_2015财政决算公开" xfId="2966"/>
    <cellStyle name="?鹎%U龡&amp;H齲_x0001_C铣_x0014__x0007__x0001__x0001_ 2 3 4" xfId="188"/>
    <cellStyle name="?鹎%U龡&amp;H齲_x0001_C铣_x0014__x0007__x0001__x0001_ 2 3 4 2" xfId="189"/>
    <cellStyle name="?鹎%U龡&amp;H齲_x0001_C铣_x0014__x0007__x0001__x0001_ 2 3 4 2 2" xfId="2968"/>
    <cellStyle name="?鹎%U龡&amp;H齲_x0001_C铣_x0014__x0007__x0001__x0001_ 2 3 4 3" xfId="190"/>
    <cellStyle name="?鹎%U龡&amp;H齲_x0001_C铣_x0014__x0007__x0001__x0001_ 2 3 4 3 2" xfId="2969"/>
    <cellStyle name="?鹎%U龡&amp;H齲_x0001_C铣_x0014__x0007__x0001__x0001_ 2 3 4 4" xfId="192"/>
    <cellStyle name="?鹎%U龡&amp;H齲_x0001_C铣_x0014__x0007__x0001__x0001_ 2 3 4 4 2" xfId="2970"/>
    <cellStyle name="?鹎%U龡&amp;H齲_x0001_C铣_x0014__x0007__x0001__x0001_ 2 3 4 5" xfId="2967"/>
    <cellStyle name="?鹎%U龡&amp;H齲_x0001_C铣_x0014__x0007__x0001__x0001_ 2 3 4_2015财政决算公开" xfId="2971"/>
    <cellStyle name="?鹎%U龡&amp;H齲_x0001_C铣_x0014__x0007__x0001__x0001_ 2 3 5" xfId="195"/>
    <cellStyle name="?鹎%U龡&amp;H齲_x0001_C铣_x0014__x0007__x0001__x0001_ 2 3 5 2" xfId="198"/>
    <cellStyle name="?鹎%U龡&amp;H齲_x0001_C铣_x0014__x0007__x0001__x0001_ 2 3 5 2 2" xfId="2973"/>
    <cellStyle name="?鹎%U龡&amp;H齲_x0001_C铣_x0014__x0007__x0001__x0001_ 2 3 5 3" xfId="200"/>
    <cellStyle name="?鹎%U龡&amp;H齲_x0001_C铣_x0014__x0007__x0001__x0001_ 2 3 5 3 2" xfId="2974"/>
    <cellStyle name="?鹎%U龡&amp;H齲_x0001_C铣_x0014__x0007__x0001__x0001_ 2 3 5 4" xfId="2972"/>
    <cellStyle name="?鹎%U龡&amp;H齲_x0001_C铣_x0014__x0007__x0001__x0001_ 2 3 5_2015财政决算公开" xfId="2975"/>
    <cellStyle name="?鹎%U龡&amp;H齲_x0001_C铣_x0014__x0007__x0001__x0001_ 2 3 6" xfId="202"/>
    <cellStyle name="?鹎%U龡&amp;H齲_x0001_C铣_x0014__x0007__x0001__x0001_ 2 3 6 2" xfId="205"/>
    <cellStyle name="?鹎%U龡&amp;H齲_x0001_C铣_x0014__x0007__x0001__x0001_ 2 3 6 2 2" xfId="2977"/>
    <cellStyle name="?鹎%U龡&amp;H齲_x0001_C铣_x0014__x0007__x0001__x0001_ 2 3 6 3" xfId="207"/>
    <cellStyle name="?鹎%U龡&amp;H齲_x0001_C铣_x0014__x0007__x0001__x0001_ 2 3 6 3 2" xfId="2978"/>
    <cellStyle name="?鹎%U龡&amp;H齲_x0001_C铣_x0014__x0007__x0001__x0001_ 2 3 6 4" xfId="209"/>
    <cellStyle name="?鹎%U龡&amp;H齲_x0001_C铣_x0014__x0007__x0001__x0001_ 2 3 6 4 2" xfId="2979"/>
    <cellStyle name="?鹎%U龡&amp;H齲_x0001_C铣_x0014__x0007__x0001__x0001_ 2 3 6 5" xfId="2976"/>
    <cellStyle name="?鹎%U龡&amp;H齲_x0001_C铣_x0014__x0007__x0001__x0001_ 2 3 6_2015财政决算公开" xfId="2980"/>
    <cellStyle name="?鹎%U龡&amp;H齲_x0001_C铣_x0014__x0007__x0001__x0001_ 2 3 7" xfId="215"/>
    <cellStyle name="?鹎%U龡&amp;H齲_x0001_C铣_x0014__x0007__x0001__x0001_ 2 3 7 2" xfId="2981"/>
    <cellStyle name="?鹎%U龡&amp;H齲_x0001_C铣_x0014__x0007__x0001__x0001_ 2 3 8" xfId="220"/>
    <cellStyle name="?鹎%U龡&amp;H齲_x0001_C铣_x0014__x0007__x0001__x0001_ 2 3 8 2" xfId="2982"/>
    <cellStyle name="?鹎%U龡&amp;H齲_x0001_C铣_x0014__x0007__x0001__x0001_ 2 3 9" xfId="224"/>
    <cellStyle name="?鹎%U龡&amp;H齲_x0001_C铣_x0014__x0007__x0001__x0001_ 2 3 9 2" xfId="2983"/>
    <cellStyle name="?鹎%U龡&amp;H齲_x0001_C铣_x0014__x0007__x0001__x0001_ 2 3_2015财政决算公开" xfId="2984"/>
    <cellStyle name="?鹎%U龡&amp;H齲_x0001_C铣_x0014__x0007__x0001__x0001_ 2 4" xfId="227"/>
    <cellStyle name="?鹎%U龡&amp;H齲_x0001_C铣_x0014__x0007__x0001__x0001_ 2 4 10" xfId="2985"/>
    <cellStyle name="?鹎%U龡&amp;H齲_x0001_C铣_x0014__x0007__x0001__x0001_ 2 4 2" xfId="228"/>
    <cellStyle name="?鹎%U龡&amp;H齲_x0001_C铣_x0014__x0007__x0001__x0001_ 2 4 2 2" xfId="232"/>
    <cellStyle name="?鹎%U龡&amp;H齲_x0001_C铣_x0014__x0007__x0001__x0001_ 2 4 2 2 2" xfId="235"/>
    <cellStyle name="?鹎%U龡&amp;H齲_x0001_C铣_x0014__x0007__x0001__x0001_ 2 4 2 2 2 2" xfId="2988"/>
    <cellStyle name="?鹎%U龡&amp;H齲_x0001_C铣_x0014__x0007__x0001__x0001_ 2 4 2 2 3" xfId="239"/>
    <cellStyle name="?鹎%U龡&amp;H齲_x0001_C铣_x0014__x0007__x0001__x0001_ 2 4 2 2 3 2" xfId="2989"/>
    <cellStyle name="?鹎%U龡&amp;H齲_x0001_C铣_x0014__x0007__x0001__x0001_ 2 4 2 2 4" xfId="244"/>
    <cellStyle name="?鹎%U龡&amp;H齲_x0001_C铣_x0014__x0007__x0001__x0001_ 2 4 2 2 4 2" xfId="2990"/>
    <cellStyle name="?鹎%U龡&amp;H齲_x0001_C铣_x0014__x0007__x0001__x0001_ 2 4 2 2 5" xfId="2987"/>
    <cellStyle name="?鹎%U龡&amp;H齲_x0001_C铣_x0014__x0007__x0001__x0001_ 2 4 2 2_2015财政决算公开" xfId="2991"/>
    <cellStyle name="?鹎%U龡&amp;H齲_x0001_C铣_x0014__x0007__x0001__x0001_ 2 4 2 3" xfId="245"/>
    <cellStyle name="?鹎%U龡&amp;H齲_x0001_C铣_x0014__x0007__x0001__x0001_ 2 4 2 3 2" xfId="32"/>
    <cellStyle name="?鹎%U龡&amp;H齲_x0001_C铣_x0014__x0007__x0001__x0001_ 2 4 2 3 2 2" xfId="2993"/>
    <cellStyle name="?鹎%U龡&amp;H齲_x0001_C铣_x0014__x0007__x0001__x0001_ 2 4 2 3 3" xfId="43"/>
    <cellStyle name="?鹎%U龡&amp;H齲_x0001_C铣_x0014__x0007__x0001__x0001_ 2 4 2 3 3 2" xfId="2994"/>
    <cellStyle name="?鹎%U龡&amp;H齲_x0001_C铣_x0014__x0007__x0001__x0001_ 2 4 2 3 4" xfId="2992"/>
    <cellStyle name="?鹎%U龡&amp;H齲_x0001_C铣_x0014__x0007__x0001__x0001_ 2 4 2 3_2015财政决算公开" xfId="2995"/>
    <cellStyle name="?鹎%U龡&amp;H齲_x0001_C铣_x0014__x0007__x0001__x0001_ 2 4 2 4" xfId="247"/>
    <cellStyle name="?鹎%U龡&amp;H齲_x0001_C铣_x0014__x0007__x0001__x0001_ 2 4 2 4 2" xfId="250"/>
    <cellStyle name="?鹎%U龡&amp;H齲_x0001_C铣_x0014__x0007__x0001__x0001_ 2 4 2 4 2 2" xfId="2997"/>
    <cellStyle name="?鹎%U龡&amp;H齲_x0001_C铣_x0014__x0007__x0001__x0001_ 2 4 2 4 3" xfId="255"/>
    <cellStyle name="?鹎%U龡&amp;H齲_x0001_C铣_x0014__x0007__x0001__x0001_ 2 4 2 4 3 2" xfId="2998"/>
    <cellStyle name="?鹎%U龡&amp;H齲_x0001_C铣_x0014__x0007__x0001__x0001_ 2 4 2 4 4" xfId="261"/>
    <cellStyle name="?鹎%U龡&amp;H齲_x0001_C铣_x0014__x0007__x0001__x0001_ 2 4 2 4 4 2" xfId="2999"/>
    <cellStyle name="?鹎%U龡&amp;H齲_x0001_C铣_x0014__x0007__x0001__x0001_ 2 4 2 4 5" xfId="2996"/>
    <cellStyle name="?鹎%U龡&amp;H齲_x0001_C铣_x0014__x0007__x0001__x0001_ 2 4 2 4_2015财政决算公开" xfId="3000"/>
    <cellStyle name="?鹎%U龡&amp;H齲_x0001_C铣_x0014__x0007__x0001__x0001_ 2 4 2 5" xfId="263"/>
    <cellStyle name="?鹎%U龡&amp;H齲_x0001_C铣_x0014__x0007__x0001__x0001_ 2 4 2 5 2" xfId="3001"/>
    <cellStyle name="?鹎%U龡&amp;H齲_x0001_C铣_x0014__x0007__x0001__x0001_ 2 4 2 6" xfId="265"/>
    <cellStyle name="?鹎%U龡&amp;H齲_x0001_C铣_x0014__x0007__x0001__x0001_ 2 4 2 6 2" xfId="3002"/>
    <cellStyle name="?鹎%U龡&amp;H齲_x0001_C铣_x0014__x0007__x0001__x0001_ 2 4 2 7" xfId="268"/>
    <cellStyle name="?鹎%U龡&amp;H齲_x0001_C铣_x0014__x0007__x0001__x0001_ 2 4 2 7 2" xfId="3003"/>
    <cellStyle name="?鹎%U龡&amp;H齲_x0001_C铣_x0014__x0007__x0001__x0001_ 2 4 2 8" xfId="2986"/>
    <cellStyle name="?鹎%U龡&amp;H齲_x0001_C铣_x0014__x0007__x0001__x0001_ 2 4 2_2015财政决算公开" xfId="3004"/>
    <cellStyle name="?鹎%U龡&amp;H齲_x0001_C铣_x0014__x0007__x0001__x0001_ 2 4 3" xfId="272"/>
    <cellStyle name="?鹎%U龡&amp;H齲_x0001_C铣_x0014__x0007__x0001__x0001_ 2 4 3 2" xfId="274"/>
    <cellStyle name="?鹎%U龡&amp;H齲_x0001_C铣_x0014__x0007__x0001__x0001_ 2 4 3 2 2" xfId="3006"/>
    <cellStyle name="?鹎%U龡&amp;H齲_x0001_C铣_x0014__x0007__x0001__x0001_ 2 4 3 3" xfId="275"/>
    <cellStyle name="?鹎%U龡&amp;H齲_x0001_C铣_x0014__x0007__x0001__x0001_ 2 4 3 3 2" xfId="3007"/>
    <cellStyle name="?鹎%U龡&amp;H齲_x0001_C铣_x0014__x0007__x0001__x0001_ 2 4 3 4" xfId="278"/>
    <cellStyle name="?鹎%U龡&amp;H齲_x0001_C铣_x0014__x0007__x0001__x0001_ 2 4 3 4 2" xfId="3008"/>
    <cellStyle name="?鹎%U龡&amp;H齲_x0001_C铣_x0014__x0007__x0001__x0001_ 2 4 3 5" xfId="3005"/>
    <cellStyle name="?鹎%U龡&amp;H齲_x0001_C铣_x0014__x0007__x0001__x0001_ 2 4 3_2015财政决算公开" xfId="3009"/>
    <cellStyle name="?鹎%U龡&amp;H齲_x0001_C铣_x0014__x0007__x0001__x0001_ 2 4 4" xfId="280"/>
    <cellStyle name="?鹎%U龡&amp;H齲_x0001_C铣_x0014__x0007__x0001__x0001_ 2 4 4 2" xfId="281"/>
    <cellStyle name="?鹎%U龡&amp;H齲_x0001_C铣_x0014__x0007__x0001__x0001_ 2 4 4 2 2" xfId="3011"/>
    <cellStyle name="?鹎%U龡&amp;H齲_x0001_C铣_x0014__x0007__x0001__x0001_ 2 4 4 3" xfId="282"/>
    <cellStyle name="?鹎%U龡&amp;H齲_x0001_C铣_x0014__x0007__x0001__x0001_ 2 4 4 3 2" xfId="3012"/>
    <cellStyle name="?鹎%U龡&amp;H齲_x0001_C铣_x0014__x0007__x0001__x0001_ 2 4 4 4" xfId="283"/>
    <cellStyle name="?鹎%U龡&amp;H齲_x0001_C铣_x0014__x0007__x0001__x0001_ 2 4 4 4 2" xfId="3013"/>
    <cellStyle name="?鹎%U龡&amp;H齲_x0001_C铣_x0014__x0007__x0001__x0001_ 2 4 4 5" xfId="3010"/>
    <cellStyle name="?鹎%U龡&amp;H齲_x0001_C铣_x0014__x0007__x0001__x0001_ 2 4 4_2015财政决算公开" xfId="3014"/>
    <cellStyle name="?鹎%U龡&amp;H齲_x0001_C铣_x0014__x0007__x0001__x0001_ 2 4 5" xfId="285"/>
    <cellStyle name="?鹎%U龡&amp;H齲_x0001_C铣_x0014__x0007__x0001__x0001_ 2 4 5 2" xfId="287"/>
    <cellStyle name="?鹎%U龡&amp;H齲_x0001_C铣_x0014__x0007__x0001__x0001_ 2 4 5 2 2" xfId="3016"/>
    <cellStyle name="?鹎%U龡&amp;H齲_x0001_C铣_x0014__x0007__x0001__x0001_ 2 4 5 3" xfId="289"/>
    <cellStyle name="?鹎%U龡&amp;H齲_x0001_C铣_x0014__x0007__x0001__x0001_ 2 4 5 3 2" xfId="3017"/>
    <cellStyle name="?鹎%U龡&amp;H齲_x0001_C铣_x0014__x0007__x0001__x0001_ 2 4 5 4" xfId="3015"/>
    <cellStyle name="?鹎%U龡&amp;H齲_x0001_C铣_x0014__x0007__x0001__x0001_ 2 4 5_2015财政决算公开" xfId="3018"/>
    <cellStyle name="?鹎%U龡&amp;H齲_x0001_C铣_x0014__x0007__x0001__x0001_ 2 4 6" xfId="291"/>
    <cellStyle name="?鹎%U龡&amp;H齲_x0001_C铣_x0014__x0007__x0001__x0001_ 2 4 6 2" xfId="294"/>
    <cellStyle name="?鹎%U龡&amp;H齲_x0001_C铣_x0014__x0007__x0001__x0001_ 2 4 6 2 2" xfId="3020"/>
    <cellStyle name="?鹎%U龡&amp;H齲_x0001_C铣_x0014__x0007__x0001__x0001_ 2 4 6 3" xfId="296"/>
    <cellStyle name="?鹎%U龡&amp;H齲_x0001_C铣_x0014__x0007__x0001__x0001_ 2 4 6 3 2" xfId="3021"/>
    <cellStyle name="?鹎%U龡&amp;H齲_x0001_C铣_x0014__x0007__x0001__x0001_ 2 4 6 4" xfId="297"/>
    <cellStyle name="?鹎%U龡&amp;H齲_x0001_C铣_x0014__x0007__x0001__x0001_ 2 4 6 4 2" xfId="3022"/>
    <cellStyle name="?鹎%U龡&amp;H齲_x0001_C铣_x0014__x0007__x0001__x0001_ 2 4 6 5" xfId="3019"/>
    <cellStyle name="?鹎%U龡&amp;H齲_x0001_C铣_x0014__x0007__x0001__x0001_ 2 4 6_2015财政决算公开" xfId="3023"/>
    <cellStyle name="?鹎%U龡&amp;H齲_x0001_C铣_x0014__x0007__x0001__x0001_ 2 4 7" xfId="300"/>
    <cellStyle name="?鹎%U龡&amp;H齲_x0001_C铣_x0014__x0007__x0001__x0001_ 2 4 7 2" xfId="3024"/>
    <cellStyle name="?鹎%U龡&amp;H齲_x0001_C铣_x0014__x0007__x0001__x0001_ 2 4 8" xfId="304"/>
    <cellStyle name="?鹎%U龡&amp;H齲_x0001_C铣_x0014__x0007__x0001__x0001_ 2 4 8 2" xfId="3025"/>
    <cellStyle name="?鹎%U龡&amp;H齲_x0001_C铣_x0014__x0007__x0001__x0001_ 2 4 9" xfId="306"/>
    <cellStyle name="?鹎%U龡&amp;H齲_x0001_C铣_x0014__x0007__x0001__x0001_ 2 4 9 2" xfId="3026"/>
    <cellStyle name="?鹎%U龡&amp;H齲_x0001_C铣_x0014__x0007__x0001__x0001_ 2 4_2015财政决算公开" xfId="3027"/>
    <cellStyle name="?鹎%U龡&amp;H齲_x0001_C铣_x0014__x0007__x0001__x0001_ 2 5" xfId="307"/>
    <cellStyle name="?鹎%U龡&amp;H齲_x0001_C铣_x0014__x0007__x0001__x0001_ 2 5 2" xfId="308"/>
    <cellStyle name="?鹎%U龡&amp;H齲_x0001_C铣_x0014__x0007__x0001__x0001_ 2 5 2 2" xfId="3029"/>
    <cellStyle name="?鹎%U龡&amp;H齲_x0001_C铣_x0014__x0007__x0001__x0001_ 2 5 3" xfId="231"/>
    <cellStyle name="?鹎%U龡&amp;H齲_x0001_C铣_x0014__x0007__x0001__x0001_ 2 5 3 2" xfId="3030"/>
    <cellStyle name="?鹎%U龡&amp;H齲_x0001_C铣_x0014__x0007__x0001__x0001_ 2 5 4" xfId="3028"/>
    <cellStyle name="?鹎%U龡&amp;H齲_x0001_C铣_x0014__x0007__x0001__x0001_ 2 5_2015财政决算公开" xfId="3031"/>
    <cellStyle name="?鹎%U龡&amp;H齲_x0001_C铣_x0014__x0007__x0001__x0001_ 2 6" xfId="309"/>
    <cellStyle name="?鹎%U龡&amp;H齲_x0001_C铣_x0014__x0007__x0001__x0001_ 2 6 2" xfId="3032"/>
    <cellStyle name="?鹎%U龡&amp;H齲_x0001_C铣_x0014__x0007__x0001__x0001_ 2 7" xfId="313"/>
    <cellStyle name="?鹎%U龡&amp;H齲_x0001_C铣_x0014__x0007__x0001__x0001_ 2 7 2" xfId="3033"/>
    <cellStyle name="?鹎%U龡&amp;H齲_x0001_C铣_x0014__x0007__x0001__x0001_ 2 8" xfId="2854"/>
    <cellStyle name="?鹎%U龡&amp;H齲_x0001_C铣_x0014__x0007__x0001__x0001_ 3" xfId="316"/>
    <cellStyle name="?鹎%U龡&amp;H齲_x0001_C铣_x0014__x0007__x0001__x0001_ 3 10" xfId="3034"/>
    <cellStyle name="?鹎%U龡&amp;H齲_x0001_C铣_x0014__x0007__x0001__x0001_ 3 2" xfId="217"/>
    <cellStyle name="?鹎%U龡&amp;H齲_x0001_C铣_x0014__x0007__x0001__x0001_ 3 2 10" xfId="318"/>
    <cellStyle name="?鹎%U龡&amp;H齲_x0001_C铣_x0014__x0007__x0001__x0001_ 3 2 10 2" xfId="3036"/>
    <cellStyle name="?鹎%U龡&amp;H齲_x0001_C铣_x0014__x0007__x0001__x0001_ 3 2 11" xfId="3035"/>
    <cellStyle name="?鹎%U龡&amp;H齲_x0001_C铣_x0014__x0007__x0001__x0001_ 3 2 2" xfId="320"/>
    <cellStyle name="?鹎%U龡&amp;H齲_x0001_C铣_x0014__x0007__x0001__x0001_ 3 2 2 10" xfId="3037"/>
    <cellStyle name="?鹎%U龡&amp;H齲_x0001_C铣_x0014__x0007__x0001__x0001_ 3 2 2 2" xfId="322"/>
    <cellStyle name="?鹎%U龡&amp;H齲_x0001_C铣_x0014__x0007__x0001__x0001_ 3 2 2 2 2" xfId="324"/>
    <cellStyle name="?鹎%U龡&amp;H齲_x0001_C铣_x0014__x0007__x0001__x0001_ 3 2 2 2 2 2" xfId="99"/>
    <cellStyle name="?鹎%U龡&amp;H齲_x0001_C铣_x0014__x0007__x0001__x0001_ 3 2 2 2 2 2 2" xfId="3040"/>
    <cellStyle name="?鹎%U龡&amp;H齲_x0001_C铣_x0014__x0007__x0001__x0001_ 3 2 2 2 2 3" xfId="23"/>
    <cellStyle name="?鹎%U龡&amp;H齲_x0001_C铣_x0014__x0007__x0001__x0001_ 3 2 2 2 2 3 2" xfId="3041"/>
    <cellStyle name="?鹎%U龡&amp;H齲_x0001_C铣_x0014__x0007__x0001__x0001_ 3 2 2 2 2 4" xfId="328"/>
    <cellStyle name="?鹎%U龡&amp;H齲_x0001_C铣_x0014__x0007__x0001__x0001_ 3 2 2 2 2 4 2" xfId="3042"/>
    <cellStyle name="?鹎%U龡&amp;H齲_x0001_C铣_x0014__x0007__x0001__x0001_ 3 2 2 2 2 5" xfId="3039"/>
    <cellStyle name="?鹎%U龡&amp;H齲_x0001_C铣_x0014__x0007__x0001__x0001_ 3 2 2 2 2_2015财政决算公开" xfId="3043"/>
    <cellStyle name="?鹎%U龡&amp;H齲_x0001_C铣_x0014__x0007__x0001__x0001_ 3 2 2 2 3" xfId="330"/>
    <cellStyle name="?鹎%U龡&amp;H齲_x0001_C铣_x0014__x0007__x0001__x0001_ 3 2 2 2 3 2" xfId="333"/>
    <cellStyle name="?鹎%U龡&amp;H齲_x0001_C铣_x0014__x0007__x0001__x0001_ 3 2 2 2 3 2 2" xfId="3045"/>
    <cellStyle name="?鹎%U龡&amp;H齲_x0001_C铣_x0014__x0007__x0001__x0001_ 3 2 2 2 3 3" xfId="335"/>
    <cellStyle name="?鹎%U龡&amp;H齲_x0001_C铣_x0014__x0007__x0001__x0001_ 3 2 2 2 3 3 2" xfId="3046"/>
    <cellStyle name="?鹎%U龡&amp;H齲_x0001_C铣_x0014__x0007__x0001__x0001_ 3 2 2 2 3 4" xfId="3044"/>
    <cellStyle name="?鹎%U龡&amp;H齲_x0001_C铣_x0014__x0007__x0001__x0001_ 3 2 2 2 3_2015财政决算公开" xfId="3047"/>
    <cellStyle name="?鹎%U龡&amp;H齲_x0001_C铣_x0014__x0007__x0001__x0001_ 3 2 2 2 4" xfId="79"/>
    <cellStyle name="?鹎%U龡&amp;H齲_x0001_C铣_x0014__x0007__x0001__x0001_ 3 2 2 2 4 2" xfId="337"/>
    <cellStyle name="?鹎%U龡&amp;H齲_x0001_C铣_x0014__x0007__x0001__x0001_ 3 2 2 2 4 2 2" xfId="3049"/>
    <cellStyle name="?鹎%U龡&amp;H齲_x0001_C铣_x0014__x0007__x0001__x0001_ 3 2 2 2 4 3" xfId="339"/>
    <cellStyle name="?鹎%U龡&amp;H齲_x0001_C铣_x0014__x0007__x0001__x0001_ 3 2 2 2 4 3 2" xfId="3050"/>
    <cellStyle name="?鹎%U龡&amp;H齲_x0001_C铣_x0014__x0007__x0001__x0001_ 3 2 2 2 4 4" xfId="341"/>
    <cellStyle name="?鹎%U龡&amp;H齲_x0001_C铣_x0014__x0007__x0001__x0001_ 3 2 2 2 4 4 2" xfId="3051"/>
    <cellStyle name="?鹎%U龡&amp;H齲_x0001_C铣_x0014__x0007__x0001__x0001_ 3 2 2 2 4 5" xfId="3048"/>
    <cellStyle name="?鹎%U龡&amp;H齲_x0001_C铣_x0014__x0007__x0001__x0001_ 3 2 2 2 4_2015财政决算公开" xfId="3052"/>
    <cellStyle name="?鹎%U龡&amp;H齲_x0001_C铣_x0014__x0007__x0001__x0001_ 3 2 2 2 5" xfId="87"/>
    <cellStyle name="?鹎%U龡&amp;H齲_x0001_C铣_x0014__x0007__x0001__x0001_ 3 2 2 2 5 2" xfId="3053"/>
    <cellStyle name="?鹎%U龡&amp;H齲_x0001_C铣_x0014__x0007__x0001__x0001_ 3 2 2 2 6" xfId="344"/>
    <cellStyle name="?鹎%U龡&amp;H齲_x0001_C铣_x0014__x0007__x0001__x0001_ 3 2 2 2 6 2" xfId="3054"/>
    <cellStyle name="?鹎%U龡&amp;H齲_x0001_C铣_x0014__x0007__x0001__x0001_ 3 2 2 2 7" xfId="346"/>
    <cellStyle name="?鹎%U龡&amp;H齲_x0001_C铣_x0014__x0007__x0001__x0001_ 3 2 2 2 7 2" xfId="3055"/>
    <cellStyle name="?鹎%U龡&amp;H齲_x0001_C铣_x0014__x0007__x0001__x0001_ 3 2 2 2 8" xfId="3038"/>
    <cellStyle name="?鹎%U龡&amp;H齲_x0001_C铣_x0014__x0007__x0001__x0001_ 3 2 2 2_2015财政决算公开" xfId="3056"/>
    <cellStyle name="?鹎%U龡&amp;H齲_x0001_C铣_x0014__x0007__x0001__x0001_ 3 2 2 3" xfId="350"/>
    <cellStyle name="?鹎%U龡&amp;H齲_x0001_C铣_x0014__x0007__x0001__x0001_ 3 2 2 3 2" xfId="353"/>
    <cellStyle name="?鹎%U龡&amp;H齲_x0001_C铣_x0014__x0007__x0001__x0001_ 3 2 2 3 2 2" xfId="3058"/>
    <cellStyle name="?鹎%U龡&amp;H齲_x0001_C铣_x0014__x0007__x0001__x0001_ 3 2 2 3 3" xfId="355"/>
    <cellStyle name="?鹎%U龡&amp;H齲_x0001_C铣_x0014__x0007__x0001__x0001_ 3 2 2 3 3 2" xfId="3059"/>
    <cellStyle name="?鹎%U龡&amp;H齲_x0001_C铣_x0014__x0007__x0001__x0001_ 3 2 2 3 4" xfId="46"/>
    <cellStyle name="?鹎%U龡&amp;H齲_x0001_C铣_x0014__x0007__x0001__x0001_ 3 2 2 3 4 2" xfId="3060"/>
    <cellStyle name="?鹎%U龡&amp;H齲_x0001_C铣_x0014__x0007__x0001__x0001_ 3 2 2 3 5" xfId="3057"/>
    <cellStyle name="?鹎%U龡&amp;H齲_x0001_C铣_x0014__x0007__x0001__x0001_ 3 2 2 3_2015财政决算公开" xfId="3061"/>
    <cellStyle name="?鹎%U龡&amp;H齲_x0001_C铣_x0014__x0007__x0001__x0001_ 3 2 2 4" xfId="358"/>
    <cellStyle name="?鹎%U龡&amp;H齲_x0001_C铣_x0014__x0007__x0001__x0001_ 3 2 2 4 2" xfId="236"/>
    <cellStyle name="?鹎%U龡&amp;H齲_x0001_C铣_x0014__x0007__x0001__x0001_ 3 2 2 4 2 2" xfId="3063"/>
    <cellStyle name="?鹎%U龡&amp;H齲_x0001_C铣_x0014__x0007__x0001__x0001_ 3 2 2 4 3" xfId="241"/>
    <cellStyle name="?鹎%U龡&amp;H齲_x0001_C铣_x0014__x0007__x0001__x0001_ 3 2 2 4 3 2" xfId="3064"/>
    <cellStyle name="?鹎%U龡&amp;H齲_x0001_C铣_x0014__x0007__x0001__x0001_ 3 2 2 4 4" xfId="359"/>
    <cellStyle name="?鹎%U龡&amp;H齲_x0001_C铣_x0014__x0007__x0001__x0001_ 3 2 2 4 4 2" xfId="3065"/>
    <cellStyle name="?鹎%U龡&amp;H齲_x0001_C铣_x0014__x0007__x0001__x0001_ 3 2 2 4 5" xfId="3062"/>
    <cellStyle name="?鹎%U龡&amp;H齲_x0001_C铣_x0014__x0007__x0001__x0001_ 3 2 2 4_2015财政决算公开" xfId="3066"/>
    <cellStyle name="?鹎%U龡&amp;H齲_x0001_C铣_x0014__x0007__x0001__x0001_ 3 2 2 5" xfId="363"/>
    <cellStyle name="?鹎%U龡&amp;H齲_x0001_C铣_x0014__x0007__x0001__x0001_ 3 2 2 5 2" xfId="39"/>
    <cellStyle name="?鹎%U龡&amp;H齲_x0001_C铣_x0014__x0007__x0001__x0001_ 3 2 2 5 2 2" xfId="3068"/>
    <cellStyle name="?鹎%U龡&amp;H齲_x0001_C铣_x0014__x0007__x0001__x0001_ 3 2 2 5 3" xfId="365"/>
    <cellStyle name="?鹎%U龡&amp;H齲_x0001_C铣_x0014__x0007__x0001__x0001_ 3 2 2 5 3 2" xfId="3069"/>
    <cellStyle name="?鹎%U龡&amp;H齲_x0001_C铣_x0014__x0007__x0001__x0001_ 3 2 2 5 4" xfId="3067"/>
    <cellStyle name="?鹎%U龡&amp;H齲_x0001_C铣_x0014__x0007__x0001__x0001_ 3 2 2 5_2015财政决算公开" xfId="3070"/>
    <cellStyle name="?鹎%U龡&amp;H齲_x0001_C铣_x0014__x0007__x0001__x0001_ 3 2 2 6" xfId="371"/>
    <cellStyle name="?鹎%U龡&amp;H齲_x0001_C铣_x0014__x0007__x0001__x0001_ 3 2 2 6 2" xfId="251"/>
    <cellStyle name="?鹎%U龡&amp;H齲_x0001_C铣_x0014__x0007__x0001__x0001_ 3 2 2 6 2 2" xfId="3072"/>
    <cellStyle name="?鹎%U龡&amp;H齲_x0001_C铣_x0014__x0007__x0001__x0001_ 3 2 2 6 3" xfId="257"/>
    <cellStyle name="?鹎%U龡&amp;H齲_x0001_C铣_x0014__x0007__x0001__x0001_ 3 2 2 6 3 2" xfId="3073"/>
    <cellStyle name="?鹎%U龡&amp;H齲_x0001_C铣_x0014__x0007__x0001__x0001_ 3 2 2 6 4" xfId="372"/>
    <cellStyle name="?鹎%U龡&amp;H齲_x0001_C铣_x0014__x0007__x0001__x0001_ 3 2 2 6 4 2" xfId="3074"/>
    <cellStyle name="?鹎%U龡&amp;H齲_x0001_C铣_x0014__x0007__x0001__x0001_ 3 2 2 6 5" xfId="3071"/>
    <cellStyle name="?鹎%U龡&amp;H齲_x0001_C铣_x0014__x0007__x0001__x0001_ 3 2 2 6_2015财政决算公开" xfId="3075"/>
    <cellStyle name="?鹎%U龡&amp;H齲_x0001_C铣_x0014__x0007__x0001__x0001_ 3 2 2 7" xfId="375"/>
    <cellStyle name="?鹎%U龡&amp;H齲_x0001_C铣_x0014__x0007__x0001__x0001_ 3 2 2 7 2" xfId="3076"/>
    <cellStyle name="?鹎%U龡&amp;H齲_x0001_C铣_x0014__x0007__x0001__x0001_ 3 2 2 8" xfId="379"/>
    <cellStyle name="?鹎%U龡&amp;H齲_x0001_C铣_x0014__x0007__x0001__x0001_ 3 2 2 8 2" xfId="3077"/>
    <cellStyle name="?鹎%U龡&amp;H齲_x0001_C铣_x0014__x0007__x0001__x0001_ 3 2 2 9" xfId="381"/>
    <cellStyle name="?鹎%U龡&amp;H齲_x0001_C铣_x0014__x0007__x0001__x0001_ 3 2 2 9 2" xfId="3078"/>
    <cellStyle name="?鹎%U龡&amp;H齲_x0001_C铣_x0014__x0007__x0001__x0001_ 3 2 2_2015财政决算公开" xfId="3079"/>
    <cellStyle name="?鹎%U龡&amp;H齲_x0001_C铣_x0014__x0007__x0001__x0001_ 3 2 3" xfId="382"/>
    <cellStyle name="?鹎%U龡&amp;H齲_x0001_C铣_x0014__x0007__x0001__x0001_ 3 2 3 2" xfId="384"/>
    <cellStyle name="?鹎%U龡&amp;H齲_x0001_C铣_x0014__x0007__x0001__x0001_ 3 2 3 2 2" xfId="385"/>
    <cellStyle name="?鹎%U龡&amp;H齲_x0001_C铣_x0014__x0007__x0001__x0001_ 3 2 3 2 2 2" xfId="3082"/>
    <cellStyle name="?鹎%U龡&amp;H齲_x0001_C铣_x0014__x0007__x0001__x0001_ 3 2 3 2 3" xfId="389"/>
    <cellStyle name="?鹎%U龡&amp;H齲_x0001_C铣_x0014__x0007__x0001__x0001_ 3 2 3 2 3 2" xfId="3083"/>
    <cellStyle name="?鹎%U龡&amp;H齲_x0001_C铣_x0014__x0007__x0001__x0001_ 3 2 3 2 4" xfId="392"/>
    <cellStyle name="?鹎%U龡&amp;H齲_x0001_C铣_x0014__x0007__x0001__x0001_ 3 2 3 2 4 2" xfId="3084"/>
    <cellStyle name="?鹎%U龡&amp;H齲_x0001_C铣_x0014__x0007__x0001__x0001_ 3 2 3 2 5" xfId="3081"/>
    <cellStyle name="?鹎%U龡&amp;H齲_x0001_C铣_x0014__x0007__x0001__x0001_ 3 2 3 2_2015财政决算公开" xfId="3085"/>
    <cellStyle name="?鹎%U龡&amp;H齲_x0001_C铣_x0014__x0007__x0001__x0001_ 3 2 3 3" xfId="397"/>
    <cellStyle name="?鹎%U龡&amp;H齲_x0001_C铣_x0014__x0007__x0001__x0001_ 3 2 3 3 2" xfId="399"/>
    <cellStyle name="?鹎%U龡&amp;H齲_x0001_C铣_x0014__x0007__x0001__x0001_ 3 2 3 3 2 2" xfId="3087"/>
    <cellStyle name="?鹎%U龡&amp;H齲_x0001_C铣_x0014__x0007__x0001__x0001_ 3 2 3 3 3" xfId="401"/>
    <cellStyle name="?鹎%U龡&amp;H齲_x0001_C铣_x0014__x0007__x0001__x0001_ 3 2 3 3 3 2" xfId="3088"/>
    <cellStyle name="?鹎%U龡&amp;H齲_x0001_C铣_x0014__x0007__x0001__x0001_ 3 2 3 3 4" xfId="3086"/>
    <cellStyle name="?鹎%U龡&amp;H齲_x0001_C铣_x0014__x0007__x0001__x0001_ 3 2 3 3_2015财政决算公开" xfId="3089"/>
    <cellStyle name="?鹎%U龡&amp;H齲_x0001_C铣_x0014__x0007__x0001__x0001_ 3 2 3 4" xfId="59"/>
    <cellStyle name="?鹎%U龡&amp;H齲_x0001_C铣_x0014__x0007__x0001__x0001_ 3 2 3 4 2" xfId="403"/>
    <cellStyle name="?鹎%U龡&amp;H齲_x0001_C铣_x0014__x0007__x0001__x0001_ 3 2 3 4 2 2" xfId="3091"/>
    <cellStyle name="?鹎%U龡&amp;H齲_x0001_C铣_x0014__x0007__x0001__x0001_ 3 2 3 4 3" xfId="409"/>
    <cellStyle name="?鹎%U龡&amp;H齲_x0001_C铣_x0014__x0007__x0001__x0001_ 3 2 3 4 3 2" xfId="3092"/>
    <cellStyle name="?鹎%U龡&amp;H齲_x0001_C铣_x0014__x0007__x0001__x0001_ 3 2 3 4 4" xfId="412"/>
    <cellStyle name="?鹎%U龡&amp;H齲_x0001_C铣_x0014__x0007__x0001__x0001_ 3 2 3 4 4 2" xfId="3093"/>
    <cellStyle name="?鹎%U龡&amp;H齲_x0001_C铣_x0014__x0007__x0001__x0001_ 3 2 3 4 5" xfId="3090"/>
    <cellStyle name="?鹎%U龡&amp;H齲_x0001_C铣_x0014__x0007__x0001__x0001_ 3 2 3 4_2015财政决算公开" xfId="3094"/>
    <cellStyle name="?鹎%U龡&amp;H齲_x0001_C铣_x0014__x0007__x0001__x0001_ 3 2 3 5" xfId="66"/>
    <cellStyle name="?鹎%U龡&amp;H齲_x0001_C铣_x0014__x0007__x0001__x0001_ 3 2 3 5 2" xfId="3095"/>
    <cellStyle name="?鹎%U龡&amp;H齲_x0001_C铣_x0014__x0007__x0001__x0001_ 3 2 3 6" xfId="71"/>
    <cellStyle name="?鹎%U龡&amp;H齲_x0001_C铣_x0014__x0007__x0001__x0001_ 3 2 3 6 2" xfId="3096"/>
    <cellStyle name="?鹎%U龡&amp;H齲_x0001_C铣_x0014__x0007__x0001__x0001_ 3 2 3 7" xfId="415"/>
    <cellStyle name="?鹎%U龡&amp;H齲_x0001_C铣_x0014__x0007__x0001__x0001_ 3 2 3 7 2" xfId="3097"/>
    <cellStyle name="?鹎%U龡&amp;H齲_x0001_C铣_x0014__x0007__x0001__x0001_ 3 2 3 8" xfId="3080"/>
    <cellStyle name="?鹎%U龡&amp;H齲_x0001_C铣_x0014__x0007__x0001__x0001_ 3 2 3_2015财政决算公开" xfId="3098"/>
    <cellStyle name="?鹎%U龡&amp;H齲_x0001_C铣_x0014__x0007__x0001__x0001_ 3 2 4" xfId="321"/>
    <cellStyle name="?鹎%U龡&amp;H齲_x0001_C铣_x0014__x0007__x0001__x0001_ 3 2 4 2" xfId="327"/>
    <cellStyle name="?鹎%U龡&amp;H齲_x0001_C铣_x0014__x0007__x0001__x0001_ 3 2 4 2 2" xfId="3100"/>
    <cellStyle name="?鹎%U龡&amp;H齲_x0001_C铣_x0014__x0007__x0001__x0001_ 3 2 4 3" xfId="332"/>
    <cellStyle name="?鹎%U龡&amp;H齲_x0001_C铣_x0014__x0007__x0001__x0001_ 3 2 4 3 2" xfId="3101"/>
    <cellStyle name="?鹎%U龡&amp;H齲_x0001_C铣_x0014__x0007__x0001__x0001_ 3 2 4 4" xfId="81"/>
    <cellStyle name="?鹎%U龡&amp;H齲_x0001_C铣_x0014__x0007__x0001__x0001_ 3 2 4 4 2" xfId="3102"/>
    <cellStyle name="?鹎%U龡&amp;H齲_x0001_C铣_x0014__x0007__x0001__x0001_ 3 2 4 5" xfId="3099"/>
    <cellStyle name="?鹎%U龡&amp;H齲_x0001_C铣_x0014__x0007__x0001__x0001_ 3 2 4_2015财政决算公开" xfId="3103"/>
    <cellStyle name="?鹎%U龡&amp;H齲_x0001_C铣_x0014__x0007__x0001__x0001_ 3 2 5" xfId="349"/>
    <cellStyle name="?鹎%U龡&amp;H齲_x0001_C铣_x0014__x0007__x0001__x0001_ 3 2 5 2" xfId="352"/>
    <cellStyle name="?鹎%U龡&amp;H齲_x0001_C铣_x0014__x0007__x0001__x0001_ 3 2 5 2 2" xfId="3105"/>
    <cellStyle name="?鹎%U龡&amp;H齲_x0001_C铣_x0014__x0007__x0001__x0001_ 3 2 5 3" xfId="354"/>
    <cellStyle name="?鹎%U龡&amp;H齲_x0001_C铣_x0014__x0007__x0001__x0001_ 3 2 5 3 2" xfId="3106"/>
    <cellStyle name="?鹎%U龡&amp;H齲_x0001_C铣_x0014__x0007__x0001__x0001_ 3 2 5 4" xfId="45"/>
    <cellStyle name="?鹎%U龡&amp;H齲_x0001_C铣_x0014__x0007__x0001__x0001_ 3 2 5 4 2" xfId="3107"/>
    <cellStyle name="?鹎%U龡&amp;H齲_x0001_C铣_x0014__x0007__x0001__x0001_ 3 2 5 5" xfId="3104"/>
    <cellStyle name="?鹎%U龡&amp;H齲_x0001_C铣_x0014__x0007__x0001__x0001_ 3 2 5_2015财政决算公开" xfId="3108"/>
    <cellStyle name="?鹎%U龡&amp;H齲_x0001_C铣_x0014__x0007__x0001__x0001_ 3 2 6" xfId="357"/>
    <cellStyle name="?鹎%U龡&amp;H齲_x0001_C铣_x0014__x0007__x0001__x0001_ 3 2 6 2" xfId="238"/>
    <cellStyle name="?鹎%U龡&amp;H齲_x0001_C铣_x0014__x0007__x0001__x0001_ 3 2 6 2 2" xfId="3110"/>
    <cellStyle name="?鹎%U龡&amp;H齲_x0001_C铣_x0014__x0007__x0001__x0001_ 3 2 6 3" xfId="243"/>
    <cellStyle name="?鹎%U龡&amp;H齲_x0001_C铣_x0014__x0007__x0001__x0001_ 3 2 6 3 2" xfId="3111"/>
    <cellStyle name="?鹎%U龡&amp;H齲_x0001_C铣_x0014__x0007__x0001__x0001_ 3 2 6 4" xfId="3109"/>
    <cellStyle name="?鹎%U龡&amp;H齲_x0001_C铣_x0014__x0007__x0001__x0001_ 3 2 6_2015财政决算公开" xfId="3112"/>
    <cellStyle name="?鹎%U龡&amp;H齲_x0001_C铣_x0014__x0007__x0001__x0001_ 3 2 7" xfId="362"/>
    <cellStyle name="?鹎%U龡&amp;H齲_x0001_C铣_x0014__x0007__x0001__x0001_ 3 2 7 2" xfId="42"/>
    <cellStyle name="?鹎%U龡&amp;H齲_x0001_C铣_x0014__x0007__x0001__x0001_ 3 2 7 2 2" xfId="3114"/>
    <cellStyle name="?鹎%U龡&amp;H齲_x0001_C铣_x0014__x0007__x0001__x0001_ 3 2 7 3" xfId="368"/>
    <cellStyle name="?鹎%U龡&amp;H齲_x0001_C铣_x0014__x0007__x0001__x0001_ 3 2 7 3 2" xfId="3115"/>
    <cellStyle name="?鹎%U龡&amp;H齲_x0001_C铣_x0014__x0007__x0001__x0001_ 3 2 7 4" xfId="416"/>
    <cellStyle name="?鹎%U龡&amp;H齲_x0001_C铣_x0014__x0007__x0001__x0001_ 3 2 7 4 2" xfId="3116"/>
    <cellStyle name="?鹎%U龡&amp;H齲_x0001_C铣_x0014__x0007__x0001__x0001_ 3 2 7 5" xfId="3113"/>
    <cellStyle name="?鹎%U龡&amp;H齲_x0001_C铣_x0014__x0007__x0001__x0001_ 3 2 7_2015财政决算公开" xfId="3117"/>
    <cellStyle name="?鹎%U龡&amp;H齲_x0001_C铣_x0014__x0007__x0001__x0001_ 3 2 8" xfId="370"/>
    <cellStyle name="?鹎%U龡&amp;H齲_x0001_C铣_x0014__x0007__x0001__x0001_ 3 2 8 2" xfId="3118"/>
    <cellStyle name="?鹎%U龡&amp;H齲_x0001_C铣_x0014__x0007__x0001__x0001_ 3 2 9" xfId="374"/>
    <cellStyle name="?鹎%U龡&amp;H齲_x0001_C铣_x0014__x0007__x0001__x0001_ 3 2 9 2" xfId="3119"/>
    <cellStyle name="?鹎%U龡&amp;H齲_x0001_C铣_x0014__x0007__x0001__x0001_ 3 2_2015财政决算公开" xfId="3120"/>
    <cellStyle name="?鹎%U龡&amp;H齲_x0001_C铣_x0014__x0007__x0001__x0001_ 3 3" xfId="222"/>
    <cellStyle name="?鹎%U龡&amp;H齲_x0001_C铣_x0014__x0007__x0001__x0001_ 3 3 10" xfId="3121"/>
    <cellStyle name="?鹎%U龡&amp;H齲_x0001_C铣_x0014__x0007__x0001__x0001_ 3 3 2" xfId="417"/>
    <cellStyle name="?鹎%U龡&amp;H齲_x0001_C铣_x0014__x0007__x0001__x0001_ 3 3 2 2" xfId="421"/>
    <cellStyle name="?鹎%U龡&amp;H齲_x0001_C铣_x0014__x0007__x0001__x0001_ 3 3 2 2 2" xfId="424"/>
    <cellStyle name="?鹎%U龡&amp;H齲_x0001_C铣_x0014__x0007__x0001__x0001_ 3 3 2 2 2 2" xfId="3124"/>
    <cellStyle name="?鹎%U龡&amp;H齲_x0001_C铣_x0014__x0007__x0001__x0001_ 3 3 2 2 3" xfId="426"/>
    <cellStyle name="?鹎%U龡&amp;H齲_x0001_C铣_x0014__x0007__x0001__x0001_ 3 3 2 2 3 2" xfId="3125"/>
    <cellStyle name="?鹎%U龡&amp;H齲_x0001_C铣_x0014__x0007__x0001__x0001_ 3 3 2 2 4" xfId="428"/>
    <cellStyle name="?鹎%U龡&amp;H齲_x0001_C铣_x0014__x0007__x0001__x0001_ 3 3 2 2 4 2" xfId="3126"/>
    <cellStyle name="?鹎%U龡&amp;H齲_x0001_C铣_x0014__x0007__x0001__x0001_ 3 3 2 2 5" xfId="3123"/>
    <cellStyle name="?鹎%U龡&amp;H齲_x0001_C铣_x0014__x0007__x0001__x0001_ 3 3 2 2_2015财政决算公开" xfId="3127"/>
    <cellStyle name="?鹎%U龡&amp;H齲_x0001_C铣_x0014__x0007__x0001__x0001_ 3 3 2 3" xfId="432"/>
    <cellStyle name="?鹎%U龡&amp;H齲_x0001_C铣_x0014__x0007__x0001__x0001_ 3 3 2 3 2" xfId="433"/>
    <cellStyle name="?鹎%U龡&amp;H齲_x0001_C铣_x0014__x0007__x0001__x0001_ 3 3 2 3 2 2" xfId="3129"/>
    <cellStyle name="?鹎%U龡&amp;H齲_x0001_C铣_x0014__x0007__x0001__x0001_ 3 3 2 3 3" xfId="434"/>
    <cellStyle name="?鹎%U龡&amp;H齲_x0001_C铣_x0014__x0007__x0001__x0001_ 3 3 2 3 3 2" xfId="3130"/>
    <cellStyle name="?鹎%U龡&amp;H齲_x0001_C铣_x0014__x0007__x0001__x0001_ 3 3 2 3 4" xfId="3128"/>
    <cellStyle name="?鹎%U龡&amp;H齲_x0001_C铣_x0014__x0007__x0001__x0001_ 3 3 2 3_2015财政决算公开" xfId="3131"/>
    <cellStyle name="?鹎%U龡&amp;H齲_x0001_C铣_x0014__x0007__x0001__x0001_ 3 3 2 4" xfId="438"/>
    <cellStyle name="?鹎%U龡&amp;H齲_x0001_C铣_x0014__x0007__x0001__x0001_ 3 3 2 4 2" xfId="181"/>
    <cellStyle name="?鹎%U龡&amp;H齲_x0001_C铣_x0014__x0007__x0001__x0001_ 3 3 2 4 2 2" xfId="3133"/>
    <cellStyle name="?鹎%U龡&amp;H齲_x0001_C铣_x0014__x0007__x0001__x0001_ 3 3 2 4 3" xfId="440"/>
    <cellStyle name="?鹎%U龡&amp;H齲_x0001_C铣_x0014__x0007__x0001__x0001_ 3 3 2 4 3 2" xfId="3134"/>
    <cellStyle name="?鹎%U龡&amp;H齲_x0001_C铣_x0014__x0007__x0001__x0001_ 3 3 2 4 4" xfId="442"/>
    <cellStyle name="?鹎%U龡&amp;H齲_x0001_C铣_x0014__x0007__x0001__x0001_ 3 3 2 4 4 2" xfId="3135"/>
    <cellStyle name="?鹎%U龡&amp;H齲_x0001_C铣_x0014__x0007__x0001__x0001_ 3 3 2 4 5" xfId="3132"/>
    <cellStyle name="?鹎%U龡&amp;H齲_x0001_C铣_x0014__x0007__x0001__x0001_ 3 3 2 4_2015财政决算公开" xfId="3136"/>
    <cellStyle name="?鹎%U龡&amp;H齲_x0001_C铣_x0014__x0007__x0001__x0001_ 3 3 2 5" xfId="447"/>
    <cellStyle name="?鹎%U龡&amp;H齲_x0001_C铣_x0014__x0007__x0001__x0001_ 3 3 2 5 2" xfId="3137"/>
    <cellStyle name="?鹎%U龡&amp;H齲_x0001_C铣_x0014__x0007__x0001__x0001_ 3 3 2 6" xfId="449"/>
    <cellStyle name="?鹎%U龡&amp;H齲_x0001_C铣_x0014__x0007__x0001__x0001_ 3 3 2 6 2" xfId="3138"/>
    <cellStyle name="?鹎%U龡&amp;H齲_x0001_C铣_x0014__x0007__x0001__x0001_ 3 3 2 7" xfId="452"/>
    <cellStyle name="?鹎%U龡&amp;H齲_x0001_C铣_x0014__x0007__x0001__x0001_ 3 3 2 7 2" xfId="3139"/>
    <cellStyle name="?鹎%U龡&amp;H齲_x0001_C铣_x0014__x0007__x0001__x0001_ 3 3 2 8" xfId="3122"/>
    <cellStyle name="?鹎%U龡&amp;H齲_x0001_C铣_x0014__x0007__x0001__x0001_ 3 3 2_2015财政决算公开" xfId="3140"/>
    <cellStyle name="?鹎%U龡&amp;H齲_x0001_C铣_x0014__x0007__x0001__x0001_ 3 3 3" xfId="454"/>
    <cellStyle name="?鹎%U龡&amp;H齲_x0001_C铣_x0014__x0007__x0001__x0001_ 3 3 3 2" xfId="317"/>
    <cellStyle name="?鹎%U龡&amp;H齲_x0001_C铣_x0014__x0007__x0001__x0001_ 3 3 3 2 2" xfId="3142"/>
    <cellStyle name="?鹎%U龡&amp;H齲_x0001_C铣_x0014__x0007__x0001__x0001_ 3 3 3 3" xfId="457"/>
    <cellStyle name="?鹎%U龡&amp;H齲_x0001_C铣_x0014__x0007__x0001__x0001_ 3 3 3 3 2" xfId="3143"/>
    <cellStyle name="?鹎%U龡&amp;H齲_x0001_C铣_x0014__x0007__x0001__x0001_ 3 3 3 4" xfId="460"/>
    <cellStyle name="?鹎%U龡&amp;H齲_x0001_C铣_x0014__x0007__x0001__x0001_ 3 3 3 4 2" xfId="3144"/>
    <cellStyle name="?鹎%U龡&amp;H齲_x0001_C铣_x0014__x0007__x0001__x0001_ 3 3 3 5" xfId="3141"/>
    <cellStyle name="?鹎%U龡&amp;H齲_x0001_C铣_x0014__x0007__x0001__x0001_ 3 3 3_2015财政决算公开" xfId="3145"/>
    <cellStyle name="?鹎%U龡&amp;H齲_x0001_C铣_x0014__x0007__x0001__x0001_ 3 3 4" xfId="383"/>
    <cellStyle name="?鹎%U龡&amp;H齲_x0001_C铣_x0014__x0007__x0001__x0001_ 3 3 4 2" xfId="387"/>
    <cellStyle name="?鹎%U龡&amp;H齲_x0001_C铣_x0014__x0007__x0001__x0001_ 3 3 4 2 2" xfId="3147"/>
    <cellStyle name="?鹎%U龡&amp;H齲_x0001_C铣_x0014__x0007__x0001__x0001_ 3 3 4 3" xfId="388"/>
    <cellStyle name="?鹎%U龡&amp;H齲_x0001_C铣_x0014__x0007__x0001__x0001_ 3 3 4 3 2" xfId="3148"/>
    <cellStyle name="?鹎%U龡&amp;H齲_x0001_C铣_x0014__x0007__x0001__x0001_ 3 3 4 4" xfId="391"/>
    <cellStyle name="?鹎%U龡&amp;H齲_x0001_C铣_x0014__x0007__x0001__x0001_ 3 3 4 4 2" xfId="3149"/>
    <cellStyle name="?鹎%U龡&amp;H齲_x0001_C铣_x0014__x0007__x0001__x0001_ 3 3 4 5" xfId="3146"/>
    <cellStyle name="?鹎%U龡&amp;H齲_x0001_C铣_x0014__x0007__x0001__x0001_ 3 3 4_2015财政决算公开" xfId="3150"/>
    <cellStyle name="?鹎%U龡&amp;H齲_x0001_C铣_x0014__x0007__x0001__x0001_ 3 3 5" xfId="396"/>
    <cellStyle name="?鹎%U龡&amp;H齲_x0001_C铣_x0014__x0007__x0001__x0001_ 3 3 5 2" xfId="398"/>
    <cellStyle name="?鹎%U龡&amp;H齲_x0001_C铣_x0014__x0007__x0001__x0001_ 3 3 5 2 2" xfId="3152"/>
    <cellStyle name="?鹎%U龡&amp;H齲_x0001_C铣_x0014__x0007__x0001__x0001_ 3 3 5 3" xfId="400"/>
    <cellStyle name="?鹎%U龡&amp;H齲_x0001_C铣_x0014__x0007__x0001__x0001_ 3 3 5 3 2" xfId="3153"/>
    <cellStyle name="?鹎%U龡&amp;H齲_x0001_C铣_x0014__x0007__x0001__x0001_ 3 3 5 4" xfId="3151"/>
    <cellStyle name="?鹎%U龡&amp;H齲_x0001_C铣_x0014__x0007__x0001__x0001_ 3 3 5_2015财政决算公开" xfId="3154"/>
    <cellStyle name="?鹎%U龡&amp;H齲_x0001_C铣_x0014__x0007__x0001__x0001_ 3 3 6" xfId="58"/>
    <cellStyle name="?鹎%U龡&amp;H齲_x0001_C铣_x0014__x0007__x0001__x0001_ 3 3 6 2" xfId="405"/>
    <cellStyle name="?鹎%U龡&amp;H齲_x0001_C铣_x0014__x0007__x0001__x0001_ 3 3 6 2 2" xfId="3156"/>
    <cellStyle name="?鹎%U龡&amp;H齲_x0001_C铣_x0014__x0007__x0001__x0001_ 3 3 6 3" xfId="406"/>
    <cellStyle name="?鹎%U龡&amp;H齲_x0001_C铣_x0014__x0007__x0001__x0001_ 3 3 6 3 2" xfId="3157"/>
    <cellStyle name="?鹎%U龡&amp;H齲_x0001_C铣_x0014__x0007__x0001__x0001_ 3 3 6 4" xfId="410"/>
    <cellStyle name="?鹎%U龡&amp;H齲_x0001_C铣_x0014__x0007__x0001__x0001_ 3 3 6 4 2" xfId="3158"/>
    <cellStyle name="?鹎%U龡&amp;H齲_x0001_C铣_x0014__x0007__x0001__x0001_ 3 3 6 5" xfId="3155"/>
    <cellStyle name="?鹎%U龡&amp;H齲_x0001_C铣_x0014__x0007__x0001__x0001_ 3 3 6_2015财政决算公开" xfId="3159"/>
    <cellStyle name="?鹎%U龡&amp;H齲_x0001_C铣_x0014__x0007__x0001__x0001_ 3 3 7" xfId="65"/>
    <cellStyle name="?鹎%U龡&amp;H齲_x0001_C铣_x0014__x0007__x0001__x0001_ 3 3 7 2" xfId="3160"/>
    <cellStyle name="?鹎%U龡&amp;H齲_x0001_C铣_x0014__x0007__x0001__x0001_ 3 3 8" xfId="70"/>
    <cellStyle name="?鹎%U龡&amp;H齲_x0001_C铣_x0014__x0007__x0001__x0001_ 3 3 8 2" xfId="3161"/>
    <cellStyle name="?鹎%U龡&amp;H齲_x0001_C铣_x0014__x0007__x0001__x0001_ 3 3 9" xfId="414"/>
    <cellStyle name="?鹎%U龡&amp;H齲_x0001_C铣_x0014__x0007__x0001__x0001_ 3 3 9 2" xfId="3162"/>
    <cellStyle name="?鹎%U龡&amp;H齲_x0001_C铣_x0014__x0007__x0001__x0001_ 3 3_2015财政决算公开" xfId="3163"/>
    <cellStyle name="?鹎%U龡&amp;H齲_x0001_C铣_x0014__x0007__x0001__x0001_ 3 4" xfId="462"/>
    <cellStyle name="?鹎%U龡&amp;H齲_x0001_C铣_x0014__x0007__x0001__x0001_ 3 4 10" xfId="3164"/>
    <cellStyle name="?鹎%U龡&amp;H齲_x0001_C铣_x0014__x0007__x0001__x0001_ 3 4 2" xfId="463"/>
    <cellStyle name="?鹎%U龡&amp;H齲_x0001_C铣_x0014__x0007__x0001__x0001_ 3 4 2 2" xfId="464"/>
    <cellStyle name="?鹎%U龡&amp;H齲_x0001_C铣_x0014__x0007__x0001__x0001_ 3 4 2 2 2" xfId="465"/>
    <cellStyle name="?鹎%U龡&amp;H齲_x0001_C铣_x0014__x0007__x0001__x0001_ 3 4 2 2 2 2" xfId="3167"/>
    <cellStyle name="?鹎%U龡&amp;H齲_x0001_C铣_x0014__x0007__x0001__x0001_ 3 4 2 2 3" xfId="466"/>
    <cellStyle name="?鹎%U龡&amp;H齲_x0001_C铣_x0014__x0007__x0001__x0001_ 3 4 2 2 3 2" xfId="3168"/>
    <cellStyle name="?鹎%U龡&amp;H齲_x0001_C铣_x0014__x0007__x0001__x0001_ 3 4 2 2 4" xfId="467"/>
    <cellStyle name="?鹎%U龡&amp;H齲_x0001_C铣_x0014__x0007__x0001__x0001_ 3 4 2 2 4 2" xfId="3169"/>
    <cellStyle name="?鹎%U龡&amp;H齲_x0001_C铣_x0014__x0007__x0001__x0001_ 3 4 2 2 5" xfId="3166"/>
    <cellStyle name="?鹎%U龡&amp;H齲_x0001_C铣_x0014__x0007__x0001__x0001_ 3 4 2 2_2015财政决算公开" xfId="3170"/>
    <cellStyle name="?鹎%U龡&amp;H齲_x0001_C铣_x0014__x0007__x0001__x0001_ 3 4 2 3" xfId="468"/>
    <cellStyle name="?鹎%U龡&amp;H齲_x0001_C铣_x0014__x0007__x0001__x0001_ 3 4 2 3 2" xfId="469"/>
    <cellStyle name="?鹎%U龡&amp;H齲_x0001_C铣_x0014__x0007__x0001__x0001_ 3 4 2 3 2 2" xfId="3172"/>
    <cellStyle name="?鹎%U龡&amp;H齲_x0001_C铣_x0014__x0007__x0001__x0001_ 3 4 2 3 3" xfId="470"/>
    <cellStyle name="?鹎%U龡&amp;H齲_x0001_C铣_x0014__x0007__x0001__x0001_ 3 4 2 3 3 2" xfId="3173"/>
    <cellStyle name="?鹎%U龡&amp;H齲_x0001_C铣_x0014__x0007__x0001__x0001_ 3 4 2 3 4" xfId="3171"/>
    <cellStyle name="?鹎%U龡&amp;H齲_x0001_C铣_x0014__x0007__x0001__x0001_ 3 4 2 3_2015财政决算公开" xfId="3174"/>
    <cellStyle name="?鹎%U龡&amp;H齲_x0001_C铣_x0014__x0007__x0001__x0001_ 3 4 2 4" xfId="473"/>
    <cellStyle name="?鹎%U龡&amp;H齲_x0001_C铣_x0014__x0007__x0001__x0001_ 3 4 2 4 2" xfId="453"/>
    <cellStyle name="?鹎%U龡&amp;H齲_x0001_C铣_x0014__x0007__x0001__x0001_ 3 4 2 4 2 2" xfId="3176"/>
    <cellStyle name="?鹎%U龡&amp;H齲_x0001_C铣_x0014__x0007__x0001__x0001_ 3 4 2 4 3" xfId="476"/>
    <cellStyle name="?鹎%U龡&amp;H齲_x0001_C铣_x0014__x0007__x0001__x0001_ 3 4 2 4 3 2" xfId="3177"/>
    <cellStyle name="?鹎%U龡&amp;H齲_x0001_C铣_x0014__x0007__x0001__x0001_ 3 4 2 4 4" xfId="477"/>
    <cellStyle name="?鹎%U龡&amp;H齲_x0001_C铣_x0014__x0007__x0001__x0001_ 3 4 2 4 4 2" xfId="3178"/>
    <cellStyle name="?鹎%U龡&amp;H齲_x0001_C铣_x0014__x0007__x0001__x0001_ 3 4 2 4 5" xfId="3175"/>
    <cellStyle name="?鹎%U龡&amp;H齲_x0001_C铣_x0014__x0007__x0001__x0001_ 3 4 2 4_2015财政决算公开" xfId="3179"/>
    <cellStyle name="?鹎%U龡&amp;H齲_x0001_C铣_x0014__x0007__x0001__x0001_ 3 4 2 5" xfId="480"/>
    <cellStyle name="?鹎%U龡&amp;H齲_x0001_C铣_x0014__x0007__x0001__x0001_ 3 4 2 5 2" xfId="3180"/>
    <cellStyle name="?鹎%U龡&amp;H齲_x0001_C铣_x0014__x0007__x0001__x0001_ 3 4 2 6" xfId="482"/>
    <cellStyle name="?鹎%U龡&amp;H齲_x0001_C铣_x0014__x0007__x0001__x0001_ 3 4 2 6 2" xfId="3181"/>
    <cellStyle name="?鹎%U龡&amp;H齲_x0001_C铣_x0014__x0007__x0001__x0001_ 3 4 2 7" xfId="484"/>
    <cellStyle name="?鹎%U龡&amp;H齲_x0001_C铣_x0014__x0007__x0001__x0001_ 3 4 2 7 2" xfId="3182"/>
    <cellStyle name="?鹎%U龡&amp;H齲_x0001_C铣_x0014__x0007__x0001__x0001_ 3 4 2 8" xfId="3165"/>
    <cellStyle name="?鹎%U龡&amp;H齲_x0001_C铣_x0014__x0007__x0001__x0001_ 3 4 2_2015财政决算公开" xfId="3183"/>
    <cellStyle name="?鹎%U龡&amp;H齲_x0001_C铣_x0014__x0007__x0001__x0001_ 3 4 3" xfId="486"/>
    <cellStyle name="?鹎%U龡&amp;H齲_x0001_C铣_x0014__x0007__x0001__x0001_ 3 4 3 2" xfId="123"/>
    <cellStyle name="?鹎%U龡&amp;H齲_x0001_C铣_x0014__x0007__x0001__x0001_ 3 4 3 2 2" xfId="3185"/>
    <cellStyle name="?鹎%U龡&amp;H齲_x0001_C铣_x0014__x0007__x0001__x0001_ 3 4 3 3" xfId="29"/>
    <cellStyle name="?鹎%U龡&amp;H齲_x0001_C铣_x0014__x0007__x0001__x0001_ 3 4 3 3 2" xfId="3186"/>
    <cellStyle name="?鹎%U龡&amp;H齲_x0001_C铣_x0014__x0007__x0001__x0001_ 3 4 3 4" xfId="36"/>
    <cellStyle name="?鹎%U龡&amp;H齲_x0001_C铣_x0014__x0007__x0001__x0001_ 3 4 3 4 2" xfId="3187"/>
    <cellStyle name="?鹎%U龡&amp;H齲_x0001_C铣_x0014__x0007__x0001__x0001_ 3 4 3 5" xfId="3184"/>
    <cellStyle name="?鹎%U龡&amp;H齲_x0001_C铣_x0014__x0007__x0001__x0001_ 3 4 3_2015财政决算公开" xfId="3188"/>
    <cellStyle name="?鹎%U龡&amp;H齲_x0001_C铣_x0014__x0007__x0001__x0001_ 3 4 4" xfId="325"/>
    <cellStyle name="?鹎%U龡&amp;H齲_x0001_C铣_x0014__x0007__x0001__x0001_ 3 4 4 2" xfId="100"/>
    <cellStyle name="?鹎%U龡&amp;H齲_x0001_C铣_x0014__x0007__x0001__x0001_ 3 4 4 2 2" xfId="3190"/>
    <cellStyle name="?鹎%U龡&amp;H齲_x0001_C铣_x0014__x0007__x0001__x0001_ 3 4 4 3" xfId="24"/>
    <cellStyle name="?鹎%U龡&amp;H齲_x0001_C铣_x0014__x0007__x0001__x0001_ 3 4 4 3 2" xfId="3191"/>
    <cellStyle name="?鹎%U龡&amp;H齲_x0001_C铣_x0014__x0007__x0001__x0001_ 3 4 4 4" xfId="329"/>
    <cellStyle name="?鹎%U龡&amp;H齲_x0001_C铣_x0014__x0007__x0001__x0001_ 3 4 4 4 2" xfId="3192"/>
    <cellStyle name="?鹎%U龡&amp;H齲_x0001_C铣_x0014__x0007__x0001__x0001_ 3 4 4 5" xfId="3189"/>
    <cellStyle name="?鹎%U龡&amp;H齲_x0001_C铣_x0014__x0007__x0001__x0001_ 3 4 4_2015财政决算公开" xfId="3193"/>
    <cellStyle name="?鹎%U龡&amp;H齲_x0001_C铣_x0014__x0007__x0001__x0001_ 3 4 5" xfId="331"/>
    <cellStyle name="?鹎%U龡&amp;H齲_x0001_C铣_x0014__x0007__x0001__x0001_ 3 4 5 2" xfId="334"/>
    <cellStyle name="?鹎%U龡&amp;H齲_x0001_C铣_x0014__x0007__x0001__x0001_ 3 4 5 2 2" xfId="3195"/>
    <cellStyle name="?鹎%U龡&amp;H齲_x0001_C铣_x0014__x0007__x0001__x0001_ 3 4 5 3" xfId="336"/>
    <cellStyle name="?鹎%U龡&amp;H齲_x0001_C铣_x0014__x0007__x0001__x0001_ 3 4 5 3 2" xfId="3196"/>
    <cellStyle name="?鹎%U龡&amp;H齲_x0001_C铣_x0014__x0007__x0001__x0001_ 3 4 5 4" xfId="3194"/>
    <cellStyle name="?鹎%U龡&amp;H齲_x0001_C铣_x0014__x0007__x0001__x0001_ 3 4 5_2015财政决算公开" xfId="3197"/>
    <cellStyle name="?鹎%U龡&amp;H齲_x0001_C铣_x0014__x0007__x0001__x0001_ 3 4 6" xfId="80"/>
    <cellStyle name="?鹎%U龡&amp;H齲_x0001_C铣_x0014__x0007__x0001__x0001_ 3 4 6 2" xfId="338"/>
    <cellStyle name="?鹎%U龡&amp;H齲_x0001_C铣_x0014__x0007__x0001__x0001_ 3 4 6 2 2" xfId="3199"/>
    <cellStyle name="?鹎%U龡&amp;H齲_x0001_C铣_x0014__x0007__x0001__x0001_ 3 4 6 3" xfId="340"/>
    <cellStyle name="?鹎%U龡&amp;H齲_x0001_C铣_x0014__x0007__x0001__x0001_ 3 4 6 3 2" xfId="3200"/>
    <cellStyle name="?鹎%U龡&amp;H齲_x0001_C铣_x0014__x0007__x0001__x0001_ 3 4 6 4" xfId="342"/>
    <cellStyle name="?鹎%U龡&amp;H齲_x0001_C铣_x0014__x0007__x0001__x0001_ 3 4 6 4 2" xfId="3201"/>
    <cellStyle name="?鹎%U龡&amp;H齲_x0001_C铣_x0014__x0007__x0001__x0001_ 3 4 6 5" xfId="3198"/>
    <cellStyle name="?鹎%U龡&amp;H齲_x0001_C铣_x0014__x0007__x0001__x0001_ 3 4 6_2015财政决算公开" xfId="3202"/>
    <cellStyle name="?鹎%U龡&amp;H齲_x0001_C铣_x0014__x0007__x0001__x0001_ 3 4 7" xfId="88"/>
    <cellStyle name="?鹎%U龡&amp;H齲_x0001_C铣_x0014__x0007__x0001__x0001_ 3 4 7 2" xfId="3203"/>
    <cellStyle name="?鹎%U龡&amp;H齲_x0001_C铣_x0014__x0007__x0001__x0001_ 3 4 8" xfId="345"/>
    <cellStyle name="?鹎%U龡&amp;H齲_x0001_C铣_x0014__x0007__x0001__x0001_ 3 4 8 2" xfId="3204"/>
    <cellStyle name="?鹎%U龡&amp;H齲_x0001_C铣_x0014__x0007__x0001__x0001_ 3 4 9" xfId="347"/>
    <cellStyle name="?鹎%U龡&amp;H齲_x0001_C铣_x0014__x0007__x0001__x0001_ 3 4 9 2" xfId="3205"/>
    <cellStyle name="?鹎%U龡&amp;H齲_x0001_C铣_x0014__x0007__x0001__x0001_ 3 4_2015财政决算公开" xfId="3206"/>
    <cellStyle name="?鹎%U龡&amp;H齲_x0001_C铣_x0014__x0007__x0001__x0001_ 3 5" xfId="487"/>
    <cellStyle name="?鹎%U龡&amp;H齲_x0001_C铣_x0014__x0007__x0001__x0001_ 3 5 2" xfId="488"/>
    <cellStyle name="?鹎%U龡&amp;H齲_x0001_C铣_x0014__x0007__x0001__x0001_ 3 5 2 2" xfId="3208"/>
    <cellStyle name="?鹎%U龡&amp;H齲_x0001_C铣_x0014__x0007__x0001__x0001_ 3 5 3" xfId="3207"/>
    <cellStyle name="?鹎%U龡&amp;H齲_x0001_C铣_x0014__x0007__x0001__x0001_ 3 5_2015财政决算公开" xfId="3209"/>
    <cellStyle name="?鹎%U龡&amp;H齲_x0001_C铣_x0014__x0007__x0001__x0001_ 3 6" xfId="489"/>
    <cellStyle name="?鹎%U龡&amp;H齲_x0001_C铣_x0014__x0007__x0001__x0001_ 3 6 2" xfId="491"/>
    <cellStyle name="?鹎%U龡&amp;H齲_x0001_C铣_x0014__x0007__x0001__x0001_ 3 6 2 2" xfId="3211"/>
    <cellStyle name="?鹎%U龡&amp;H齲_x0001_C铣_x0014__x0007__x0001__x0001_ 3 6 3" xfId="233"/>
    <cellStyle name="?鹎%U龡&amp;H齲_x0001_C铣_x0014__x0007__x0001__x0001_ 3 6 3 2" xfId="3212"/>
    <cellStyle name="?鹎%U龡&amp;H齲_x0001_C铣_x0014__x0007__x0001__x0001_ 3 6 4" xfId="3210"/>
    <cellStyle name="?鹎%U龡&amp;H齲_x0001_C铣_x0014__x0007__x0001__x0001_ 3 6_2015财政决算公开" xfId="3213"/>
    <cellStyle name="?鹎%U龡&amp;H齲_x0001_C铣_x0014__x0007__x0001__x0001_ 3 7" xfId="495"/>
    <cellStyle name="?鹎%U龡&amp;H齲_x0001_C铣_x0014__x0007__x0001__x0001_ 3 7 2" xfId="3214"/>
    <cellStyle name="?鹎%U龡&amp;H齲_x0001_C铣_x0014__x0007__x0001__x0001_ 3 8" xfId="496"/>
    <cellStyle name="?鹎%U龡&amp;H齲_x0001_C铣_x0014__x0007__x0001__x0001_ 3 8 2" xfId="3215"/>
    <cellStyle name="?鹎%U龡&amp;H齲_x0001_C铣_x0014__x0007__x0001__x0001_ 3 9" xfId="196"/>
    <cellStyle name="?鹎%U龡&amp;H齲_x0001_C铣_x0014__x0007__x0001__x0001_ 3 9 2" xfId="3216"/>
    <cellStyle name="?鹎%U龡&amp;H齲_x0001_C铣_x0014__x0007__x0001__x0001_ 3_2015财政决算公开" xfId="3217"/>
    <cellStyle name="?鹎%U龡&amp;H齲_x0001_C铣_x0014__x0007__x0001__x0001_ 4" xfId="458"/>
    <cellStyle name="?鹎%U龡&amp;H齲_x0001_C铣_x0014__x0007__x0001__x0001_ 4 10" xfId="3218"/>
    <cellStyle name="?鹎%U龡&amp;H齲_x0001_C铣_x0014__x0007__x0001__x0001_ 4 2" xfId="302"/>
    <cellStyle name="?鹎%U龡&amp;H齲_x0001_C铣_x0014__x0007__x0001__x0001_ 4 2 2" xfId="499"/>
    <cellStyle name="?鹎%U龡&amp;H齲_x0001_C铣_x0014__x0007__x0001__x0001_ 4 2 2 2" xfId="502"/>
    <cellStyle name="?鹎%U龡&amp;H齲_x0001_C铣_x0014__x0007__x0001__x0001_ 4 2 2 2 2" xfId="3221"/>
    <cellStyle name="?鹎%U龡&amp;H齲_x0001_C铣_x0014__x0007__x0001__x0001_ 4 2 2 3" xfId="505"/>
    <cellStyle name="?鹎%U龡&amp;H齲_x0001_C铣_x0014__x0007__x0001__x0001_ 4 2 2 3 2" xfId="3222"/>
    <cellStyle name="?鹎%U龡&amp;H齲_x0001_C铣_x0014__x0007__x0001__x0001_ 4 2 2 4" xfId="507"/>
    <cellStyle name="?鹎%U龡&amp;H齲_x0001_C铣_x0014__x0007__x0001__x0001_ 4 2 2 4 2" xfId="3223"/>
    <cellStyle name="?鹎%U龡&amp;H齲_x0001_C铣_x0014__x0007__x0001__x0001_ 4 2 2 5" xfId="508"/>
    <cellStyle name="?鹎%U龡&amp;H齲_x0001_C铣_x0014__x0007__x0001__x0001_ 4 2 2 5 2" xfId="3224"/>
    <cellStyle name="?鹎%U龡&amp;H齲_x0001_C铣_x0014__x0007__x0001__x0001_ 4 2 2 6" xfId="3220"/>
    <cellStyle name="?鹎%U龡&amp;H齲_x0001_C铣_x0014__x0007__x0001__x0001_ 4 2 2_2015财政决算公开" xfId="3225"/>
    <cellStyle name="?鹎%U龡&amp;H齲_x0001_C铣_x0014__x0007__x0001__x0001_ 4 2 3" xfId="511"/>
    <cellStyle name="?鹎%U龡&amp;H齲_x0001_C铣_x0014__x0007__x0001__x0001_ 4 2 3 2" xfId="514"/>
    <cellStyle name="?鹎%U龡&amp;H齲_x0001_C铣_x0014__x0007__x0001__x0001_ 4 2 3 2 2" xfId="3227"/>
    <cellStyle name="?鹎%U龡&amp;H齲_x0001_C铣_x0014__x0007__x0001__x0001_ 4 2 3 3" xfId="517"/>
    <cellStyle name="?鹎%U龡&amp;H齲_x0001_C铣_x0014__x0007__x0001__x0001_ 4 2 3 3 2" xfId="3228"/>
    <cellStyle name="?鹎%U龡&amp;H齲_x0001_C铣_x0014__x0007__x0001__x0001_ 4 2 3 4" xfId="3226"/>
    <cellStyle name="?鹎%U龡&amp;H齲_x0001_C铣_x0014__x0007__x0001__x0001_ 4 2 3_2015财政决算公开" xfId="3229"/>
    <cellStyle name="?鹎%U龡&amp;H齲_x0001_C铣_x0014__x0007__x0001__x0001_ 4 2 4" xfId="420"/>
    <cellStyle name="?鹎%U龡&amp;H齲_x0001_C铣_x0014__x0007__x0001__x0001_ 4 2 4 2" xfId="423"/>
    <cellStyle name="?鹎%U龡&amp;H齲_x0001_C铣_x0014__x0007__x0001__x0001_ 4 2 4 2 2" xfId="3231"/>
    <cellStyle name="?鹎%U龡&amp;H齲_x0001_C铣_x0014__x0007__x0001__x0001_ 4 2 4 3" xfId="425"/>
    <cellStyle name="?鹎%U龡&amp;H齲_x0001_C铣_x0014__x0007__x0001__x0001_ 4 2 4 3 2" xfId="3232"/>
    <cellStyle name="?鹎%U龡&amp;H齲_x0001_C铣_x0014__x0007__x0001__x0001_ 4 2 4 4" xfId="427"/>
    <cellStyle name="?鹎%U龡&amp;H齲_x0001_C铣_x0014__x0007__x0001__x0001_ 4 2 4 4 2" xfId="3233"/>
    <cellStyle name="?鹎%U龡&amp;H齲_x0001_C铣_x0014__x0007__x0001__x0001_ 4 2 4 5" xfId="3230"/>
    <cellStyle name="?鹎%U龡&amp;H齲_x0001_C铣_x0014__x0007__x0001__x0001_ 4 2 4_2015财政决算公开" xfId="3234"/>
    <cellStyle name="?鹎%U龡&amp;H齲_x0001_C铣_x0014__x0007__x0001__x0001_ 4 2 5" xfId="431"/>
    <cellStyle name="?鹎%U龡&amp;H齲_x0001_C铣_x0014__x0007__x0001__x0001_ 4 2 5 2" xfId="3235"/>
    <cellStyle name="?鹎%U龡&amp;H齲_x0001_C铣_x0014__x0007__x0001__x0001_ 4 2 6" xfId="436"/>
    <cellStyle name="?鹎%U龡&amp;H齲_x0001_C铣_x0014__x0007__x0001__x0001_ 4 2 6 2" xfId="3236"/>
    <cellStyle name="?鹎%U龡&amp;H齲_x0001_C铣_x0014__x0007__x0001__x0001_ 4 2 7" xfId="445"/>
    <cellStyle name="?鹎%U龡&amp;H齲_x0001_C铣_x0014__x0007__x0001__x0001_ 4 2 7 2" xfId="3237"/>
    <cellStyle name="?鹎%U龡&amp;H齲_x0001_C铣_x0014__x0007__x0001__x0001_ 4 2 8" xfId="3219"/>
    <cellStyle name="?鹎%U龡&amp;H齲_x0001_C铣_x0014__x0007__x0001__x0001_ 4 2_2015财政决算公开" xfId="3238"/>
    <cellStyle name="?鹎%U龡&amp;H齲_x0001_C铣_x0014__x0007__x0001__x0001_ 4 3" xfId="305"/>
    <cellStyle name="?鹎%U龡&amp;H齲_x0001_C铣_x0014__x0007__x0001__x0001_ 4 3 2" xfId="519"/>
    <cellStyle name="?鹎%U龡&amp;H齲_x0001_C铣_x0014__x0007__x0001__x0001_ 4 3 2 2" xfId="3240"/>
    <cellStyle name="?鹎%U龡&amp;H齲_x0001_C铣_x0014__x0007__x0001__x0001_ 4 3 3" xfId="2"/>
    <cellStyle name="?鹎%U龡&amp;H齲_x0001_C铣_x0014__x0007__x0001__x0001_ 4 3 3 2" xfId="3241"/>
    <cellStyle name="?鹎%U龡&amp;H齲_x0001_C铣_x0014__x0007__x0001__x0001_ 4 3 4" xfId="315"/>
    <cellStyle name="?鹎%U龡&amp;H齲_x0001_C铣_x0014__x0007__x0001__x0001_ 4 3 4 2" xfId="3242"/>
    <cellStyle name="?鹎%U龡&amp;H齲_x0001_C铣_x0014__x0007__x0001__x0001_ 4 3 5" xfId="456"/>
    <cellStyle name="?鹎%U龡&amp;H齲_x0001_C铣_x0014__x0007__x0001__x0001_ 4 3 5 2" xfId="3243"/>
    <cellStyle name="?鹎%U龡&amp;H齲_x0001_C铣_x0014__x0007__x0001__x0001_ 4 3 6" xfId="3239"/>
    <cellStyle name="?鹎%U龡&amp;H齲_x0001_C铣_x0014__x0007__x0001__x0001_ 4 3_2015财政决算公开" xfId="3244"/>
    <cellStyle name="?鹎%U龡&amp;H齲_x0001_C铣_x0014__x0007__x0001__x0001_ 4 4" xfId="521"/>
    <cellStyle name="?鹎%U龡&amp;H齲_x0001_C铣_x0014__x0007__x0001__x0001_ 4 4 2" xfId="523"/>
    <cellStyle name="?鹎%U龡&amp;H齲_x0001_C铣_x0014__x0007__x0001__x0001_ 4 4 2 2" xfId="3246"/>
    <cellStyle name="?鹎%U龡&amp;H齲_x0001_C铣_x0014__x0007__x0001__x0001_ 4 4 3" xfId="526"/>
    <cellStyle name="?鹎%U龡&amp;H齲_x0001_C铣_x0014__x0007__x0001__x0001_ 4 4 3 2" xfId="3247"/>
    <cellStyle name="?鹎%U龡&amp;H齲_x0001_C铣_x0014__x0007__x0001__x0001_ 4 4 4" xfId="386"/>
    <cellStyle name="?鹎%U龡&amp;H齲_x0001_C铣_x0014__x0007__x0001__x0001_ 4 4 4 2" xfId="3248"/>
    <cellStyle name="?鹎%U龡&amp;H齲_x0001_C铣_x0014__x0007__x0001__x0001_ 4 4 5" xfId="3245"/>
    <cellStyle name="?鹎%U龡&amp;H齲_x0001_C铣_x0014__x0007__x0001__x0001_ 4 4_2015财政决算公开" xfId="3249"/>
    <cellStyle name="?鹎%U龡&amp;H齲_x0001_C铣_x0014__x0007__x0001__x0001_ 4 5" xfId="528"/>
    <cellStyle name="?鹎%U龡&amp;H齲_x0001_C铣_x0014__x0007__x0001__x0001_ 4 5 2" xfId="530"/>
    <cellStyle name="?鹎%U龡&amp;H齲_x0001_C铣_x0014__x0007__x0001__x0001_ 4 5 2 2" xfId="3251"/>
    <cellStyle name="?鹎%U龡&amp;H齲_x0001_C铣_x0014__x0007__x0001__x0001_ 4 5 3" xfId="531"/>
    <cellStyle name="?鹎%U龡&amp;H齲_x0001_C铣_x0014__x0007__x0001__x0001_ 4 5 3 2" xfId="3252"/>
    <cellStyle name="?鹎%U龡&amp;H齲_x0001_C铣_x0014__x0007__x0001__x0001_ 4 5 4" xfId="3250"/>
    <cellStyle name="?鹎%U龡&amp;H齲_x0001_C铣_x0014__x0007__x0001__x0001_ 4 5_2015财政决算公开" xfId="3253"/>
    <cellStyle name="?鹎%U龡&amp;H齲_x0001_C铣_x0014__x0007__x0001__x0001_ 4 6" xfId="533"/>
    <cellStyle name="?鹎%U龡&amp;H齲_x0001_C铣_x0014__x0007__x0001__x0001_ 4 6 2" xfId="536"/>
    <cellStyle name="?鹎%U龡&amp;H齲_x0001_C铣_x0014__x0007__x0001__x0001_ 4 6 2 2" xfId="3255"/>
    <cellStyle name="?鹎%U龡&amp;H齲_x0001_C铣_x0014__x0007__x0001__x0001_ 4 6 3" xfId="538"/>
    <cellStyle name="?鹎%U龡&amp;H齲_x0001_C铣_x0014__x0007__x0001__x0001_ 4 6 3 2" xfId="3256"/>
    <cellStyle name="?鹎%U龡&amp;H齲_x0001_C铣_x0014__x0007__x0001__x0001_ 4 6 4" xfId="404"/>
    <cellStyle name="?鹎%U龡&amp;H齲_x0001_C铣_x0014__x0007__x0001__x0001_ 4 6 4 2" xfId="3257"/>
    <cellStyle name="?鹎%U龡&amp;H齲_x0001_C铣_x0014__x0007__x0001__x0001_ 4 6 5" xfId="3254"/>
    <cellStyle name="?鹎%U龡&amp;H齲_x0001_C铣_x0014__x0007__x0001__x0001_ 4 6_2015财政决算公开" xfId="3258"/>
    <cellStyle name="?鹎%U龡&amp;H齲_x0001_C铣_x0014__x0007__x0001__x0001_ 4 7" xfId="539"/>
    <cellStyle name="?鹎%U龡&amp;H齲_x0001_C铣_x0014__x0007__x0001__x0001_ 4 7 2" xfId="3259"/>
    <cellStyle name="?鹎%U龡&amp;H齲_x0001_C铣_x0014__x0007__x0001__x0001_ 4 8" xfId="540"/>
    <cellStyle name="?鹎%U龡&amp;H齲_x0001_C铣_x0014__x0007__x0001__x0001_ 4 8 2" xfId="3260"/>
    <cellStyle name="?鹎%U龡&amp;H齲_x0001_C铣_x0014__x0007__x0001__x0001_ 4 9" xfId="203"/>
    <cellStyle name="?鹎%U龡&amp;H齲_x0001_C铣_x0014__x0007__x0001__x0001_ 4 9 2" xfId="3261"/>
    <cellStyle name="?鹎%U龡&amp;H齲_x0001_C铣_x0014__x0007__x0001__x0001_ 4_2015财政决算公开" xfId="3262"/>
    <cellStyle name="?鹎%U龡&amp;H齲_x0001_C铣_x0014__x0007__x0001__x0001_ 5" xfId="461"/>
    <cellStyle name="?鹎%U龡&amp;H齲_x0001_C铣_x0014__x0007__x0001__x0001_ 5 2" xfId="269"/>
    <cellStyle name="?鹎%U龡&amp;H齲_x0001_C铣_x0014__x0007__x0001__x0001_ 5 2 2" xfId="3264"/>
    <cellStyle name="?鹎%U龡&amp;H齲_x0001_C铣_x0014__x0007__x0001__x0001_ 5 3" xfId="542"/>
    <cellStyle name="?鹎%U龡&amp;H齲_x0001_C铣_x0014__x0007__x0001__x0001_ 5 3 2" xfId="3265"/>
    <cellStyle name="?鹎%U龡&amp;H齲_x0001_C铣_x0014__x0007__x0001__x0001_ 5 4" xfId="3263"/>
    <cellStyle name="?鹎%U龡&amp;H齲_x0001_C铣_x0014__x0007__x0001__x0001_ 5_2015财政决算公开" xfId="3266"/>
    <cellStyle name="?鹎%U龡&amp;H齲_x0001_C铣_x0014__x0007__x0001__x0001_ 6" xfId="545"/>
    <cellStyle name="?鹎%U龡&amp;H齲_x0001_C铣_x0014__x0007__x0001__x0001_ 6 2" xfId="549"/>
    <cellStyle name="?鹎%U龡&amp;H齲_x0001_C铣_x0014__x0007__x0001__x0001_ 6 2 2" xfId="3268"/>
    <cellStyle name="?鹎%U龡&amp;H齲_x0001_C铣_x0014__x0007__x0001__x0001_ 6 3" xfId="552"/>
    <cellStyle name="?鹎%U龡&amp;H齲_x0001_C铣_x0014__x0007__x0001__x0001_ 6 3 2" xfId="3269"/>
    <cellStyle name="?鹎%U龡&amp;H齲_x0001_C铣_x0014__x0007__x0001__x0001_ 6 4" xfId="3267"/>
    <cellStyle name="?鹎%U龡&amp;H齲_x0001_C铣_x0014__x0007__x0001__x0001_ 6_2015财政决算公开" xfId="3270"/>
    <cellStyle name="?鹎%U龡&amp;H齲_x0001_C铣_x0014__x0007__x0001__x0001_ 7" xfId="2853"/>
    <cellStyle name="20% - 强调文字颜色 1" xfId="553"/>
    <cellStyle name="20% - 强调文字颜色 1 2" xfId="554"/>
    <cellStyle name="20% - 强调文字颜色 1 2 2" xfId="147"/>
    <cellStyle name="20% - 强调文字颜色 1 2 2 2" xfId="152"/>
    <cellStyle name="20% - 强调文字颜色 1 2 2 2 2" xfId="555"/>
    <cellStyle name="20% - 强调文字颜色 1 2 2 2 2 2" xfId="3273"/>
    <cellStyle name="20% - 强调文字颜色 1 2 2 2 3" xfId="2397"/>
    <cellStyle name="20% - 强调文字颜色 1 2 2 2_2015财政决算公开" xfId="3274"/>
    <cellStyle name="20% - 强调文字颜色 1 2 2 3" xfId="158"/>
    <cellStyle name="20% - 强调文字颜色 1 2 2 3 2" xfId="2398"/>
    <cellStyle name="20% - 强调文字颜色 1 2 2 4" xfId="2396"/>
    <cellStyle name="20% - 强调文字颜色 1 2 2_2015财政决算公开" xfId="3275"/>
    <cellStyle name="20% - 强调文字颜色 1 2 3" xfId="12"/>
    <cellStyle name="20% - 强调文字颜色 1 2 3 2" xfId="49"/>
    <cellStyle name="20% - 强调文字颜色 1 2 3 2 2" xfId="53"/>
    <cellStyle name="20% - 强调文字颜色 1 2 3 2 2 2" xfId="3278"/>
    <cellStyle name="20% - 强调文字颜色 1 2 3 2 3" xfId="3277"/>
    <cellStyle name="20% - 强调文字颜色 1 2 3 2_2015财政决算公开" xfId="3279"/>
    <cellStyle name="20% - 强调文字颜色 1 2 3 3" xfId="90"/>
    <cellStyle name="20% - 强调文字颜色 1 2 3 3 2" xfId="3280"/>
    <cellStyle name="20% - 强调文字颜色 1 2 3 4" xfId="2399"/>
    <cellStyle name="20% - 强调文字颜色 1 2 3 5" xfId="3276"/>
    <cellStyle name="20% - 强调文字颜色 1 2 3_2015财政决算公开" xfId="3281"/>
    <cellStyle name="20% - 强调文字颜色 1 2 4" xfId="163"/>
    <cellStyle name="20% - 强调文字颜色 1 2 4 2" xfId="166"/>
    <cellStyle name="20% - 强调文字颜色 1 2 4 2 2" xfId="3283"/>
    <cellStyle name="20% - 强调文字颜色 1 2 4 3" xfId="2400"/>
    <cellStyle name="20% - 强调文字颜色 1 2 4 4" xfId="3282"/>
    <cellStyle name="20% - 强调文字颜色 1 2 4_2015财政决算公开" xfId="3284"/>
    <cellStyle name="20% - 强调文字颜色 1 2 5" xfId="226"/>
    <cellStyle name="20% - 强调文字颜色 1 2 5 2" xfId="3285"/>
    <cellStyle name="20% - 强调文字颜色 1 2 6" xfId="2395"/>
    <cellStyle name="20% - 强调文字颜色 1 2 7" xfId="3272"/>
    <cellStyle name="20% - 强调文字颜色 1 2_2015财政决算公开" xfId="3286"/>
    <cellStyle name="20% - 强调文字颜色 1 3" xfId="557"/>
    <cellStyle name="20% - 强调文字颜色 1 3 2" xfId="211"/>
    <cellStyle name="20% - 强调文字颜色 1 3 2 2" xfId="21"/>
    <cellStyle name="20% - 强调文字颜色 1 3 2 2 2" xfId="95"/>
    <cellStyle name="20% - 强调文字颜色 1 3 2 2 2 2" xfId="3289"/>
    <cellStyle name="20% - 强调文字颜色 1 3 2 2 3" xfId="3288"/>
    <cellStyle name="20% - 强调文字颜色 1 3 2 2_2015财政决算公开" xfId="3290"/>
    <cellStyle name="20% - 强调文字颜色 1 3 2 3" xfId="558"/>
    <cellStyle name="20% - 强调文字颜色 1 3 2 3 2" xfId="3291"/>
    <cellStyle name="20% - 强调文字颜色 1 3 2 4" xfId="3287"/>
    <cellStyle name="20% - 强调文字颜色 1 3 2_2015财政决算公开" xfId="3292"/>
    <cellStyle name="20% - 强调文字颜色 1 3 3" xfId="216"/>
    <cellStyle name="20% - 强调文字颜色 1 3 3 2" xfId="319"/>
    <cellStyle name="20% - 强调文字颜色 1 3 3 2 2" xfId="3294"/>
    <cellStyle name="20% - 强调文字颜色 1 3 3 3" xfId="3293"/>
    <cellStyle name="20% - 强调文字颜色 1 3 3_2015财政决算公开" xfId="3295"/>
    <cellStyle name="20% - 强调文字颜色 1 3 4" xfId="221"/>
    <cellStyle name="20% - 强调文字颜色 1 3 4 2" xfId="3296"/>
    <cellStyle name="20% - 强调文字颜色 1 3 5" xfId="2401"/>
    <cellStyle name="20% - 强调文字颜色 1 3_2015财政决算公开" xfId="3297"/>
    <cellStyle name="20% - 强调文字颜色 1 4" xfId="492"/>
    <cellStyle name="20% - 强调文字颜色 1 4 2" xfId="298"/>
    <cellStyle name="20% - 强调文字颜色 1 4 2 2" xfId="104"/>
    <cellStyle name="20% - 强调文字颜色 1 4 2 2 2" xfId="3300"/>
    <cellStyle name="20% - 强调文字颜色 1 4 2 3" xfId="3299"/>
    <cellStyle name="20% - 强调文字颜色 1 4 2_2015财政决算公开" xfId="3301"/>
    <cellStyle name="20% - 强调文字颜色 1 4 3" xfId="301"/>
    <cellStyle name="20% - 强调文字颜色 1 4 3 2" xfId="3302"/>
    <cellStyle name="20% - 强调文字颜色 1 4 4" xfId="3298"/>
    <cellStyle name="20% - 强调文字颜色 1 4_2015财政决算公开" xfId="3303"/>
    <cellStyle name="20% - 强调文字颜色 1 5" xfId="234"/>
    <cellStyle name="20% - 强调文字颜色 1 5 2" xfId="264"/>
    <cellStyle name="20% - 强调文字颜色 1 5 2 2" xfId="561"/>
    <cellStyle name="20% - 强调文字颜色 1 5 2 2 2" xfId="3306"/>
    <cellStyle name="20% - 强调文字颜色 1 5 2 3" xfId="3305"/>
    <cellStyle name="20% - 强调文字颜色 1 5 2_2015财政决算公开" xfId="3307"/>
    <cellStyle name="20% - 强调文字颜色 1 5 3" xfId="266"/>
    <cellStyle name="20% - 强调文字颜色 1 5 3 2" xfId="3308"/>
    <cellStyle name="20% - 强调文字颜色 1 5 4" xfId="3304"/>
    <cellStyle name="20% - 强调文字颜色 1 5_2015财政决算公开" xfId="3309"/>
    <cellStyle name="20% - 强调文字颜色 1 6" xfId="237"/>
    <cellStyle name="20% - 强调文字颜色 1 6 2" xfId="562"/>
    <cellStyle name="20% - 强调文字颜色 1 6 2 2" xfId="3311"/>
    <cellStyle name="20% - 强调文字颜色 1 6 3" xfId="3310"/>
    <cellStyle name="20% - 强调文字颜色 1 6_2015财政决算公开" xfId="3312"/>
    <cellStyle name="20% - 强调文字颜色 1 7" xfId="242"/>
    <cellStyle name="20% - 强调文字颜色 1 7 2" xfId="3313"/>
    <cellStyle name="20% - 强调文字颜色 1 8" xfId="2394"/>
    <cellStyle name="20% - 强调文字颜色 1 9" xfId="3271"/>
    <cellStyle name="20% - 强调文字颜色 2" xfId="565"/>
    <cellStyle name="20% - 强调文字颜色 2 2" xfId="566"/>
    <cellStyle name="20% - 强调文字颜色 2 2 2" xfId="360"/>
    <cellStyle name="20% - 强调文字颜色 2 2 2 2" xfId="41"/>
    <cellStyle name="20% - 强调文字颜色 2 2 2 2 2" xfId="568"/>
    <cellStyle name="20% - 强调文字颜色 2 2 2 2 2 2" xfId="3316"/>
    <cellStyle name="20% - 强调文字颜色 2 2 2 2 3" xfId="2405"/>
    <cellStyle name="20% - 强调文字颜色 2 2 2 2_2015财政决算公开" xfId="3317"/>
    <cellStyle name="20% - 强调文字颜色 2 2 2 3" xfId="367"/>
    <cellStyle name="20% - 强调文字颜色 2 2 2 3 2" xfId="2406"/>
    <cellStyle name="20% - 强调文字颜色 2 2 2 4" xfId="2404"/>
    <cellStyle name="20% - 强调文字颜色 2 2 2_2015财政决算公开" xfId="3318"/>
    <cellStyle name="20% - 强调文字颜色 2 2 3" xfId="369"/>
    <cellStyle name="20% - 强调文字颜色 2 2 3 2" xfId="253"/>
    <cellStyle name="20% - 强调文字颜色 2 2 3 2 2" xfId="570"/>
    <cellStyle name="20% - 强调文字颜色 2 2 3 2 2 2" xfId="3321"/>
    <cellStyle name="20% - 强调文字颜色 2 2 3 2 3" xfId="3320"/>
    <cellStyle name="20% - 强调文字颜色 2 2 3 2_2015财政决算公开" xfId="3322"/>
    <cellStyle name="20% - 强调文字颜色 2 2 3 3" xfId="259"/>
    <cellStyle name="20% - 强调文字颜色 2 2 3 3 2" xfId="3323"/>
    <cellStyle name="20% - 强调文字颜色 2 2 3 4" xfId="2407"/>
    <cellStyle name="20% - 强调文字颜色 2 2 3 5" xfId="3319"/>
    <cellStyle name="20% - 强调文字颜色 2 2 3_2015财政决算公开" xfId="3324"/>
    <cellStyle name="20% - 强调文字颜色 2 2 4" xfId="373"/>
    <cellStyle name="20% - 强调文字颜色 2 2 4 2" xfId="572"/>
    <cellStyle name="20% - 强调文字颜色 2 2 4 2 2" xfId="3326"/>
    <cellStyle name="20% - 强调文字颜色 2 2 4 3" xfId="2408"/>
    <cellStyle name="20% - 强调文字颜色 2 2 4 4" xfId="3325"/>
    <cellStyle name="20% - 强调文字颜色 2 2 4_2015财政决算公开" xfId="3327"/>
    <cellStyle name="20% - 强调文字颜色 2 2 5" xfId="377"/>
    <cellStyle name="20% - 强调文字颜色 2 2 5 2" xfId="3328"/>
    <cellStyle name="20% - 强调文字颜色 2 2 6" xfId="2403"/>
    <cellStyle name="20% - 强调文字颜色 2 2 7" xfId="3315"/>
    <cellStyle name="20% - 强调文字颜色 2 2_2015财政决算公开" xfId="3329"/>
    <cellStyle name="20% - 强调文字颜色 2 3" xfId="575"/>
    <cellStyle name="20% - 强调文字颜色 2 3 2" xfId="64"/>
    <cellStyle name="20% - 强调文字颜色 2 3 2 2" xfId="576"/>
    <cellStyle name="20% - 强调文字颜色 2 3 2 2 2" xfId="578"/>
    <cellStyle name="20% - 强调文字颜色 2 3 2 2 2 2" xfId="3332"/>
    <cellStyle name="20% - 强调文字颜色 2 3 2 2 3" xfId="3331"/>
    <cellStyle name="20% - 强调文字颜色 2 3 2 2_2015财政决算公开" xfId="3333"/>
    <cellStyle name="20% - 强调文字颜色 2 3 2 3" xfId="579"/>
    <cellStyle name="20% - 强调文字颜色 2 3 2 3 2" xfId="3334"/>
    <cellStyle name="20% - 强调文字颜色 2 3 2 4" xfId="3330"/>
    <cellStyle name="20% - 强调文字颜色 2 3 2_2015财政决算公开" xfId="3335"/>
    <cellStyle name="20% - 强调文字颜色 2 3 3" xfId="69"/>
    <cellStyle name="20% - 强调文字颜色 2 3 3 2" xfId="580"/>
    <cellStyle name="20% - 强调文字颜色 2 3 3 2 2" xfId="3337"/>
    <cellStyle name="20% - 强调文字颜色 2 3 3 3" xfId="3336"/>
    <cellStyle name="20% - 强调文字颜色 2 3 3_2015财政决算公开" xfId="3338"/>
    <cellStyle name="20% - 强调文字颜色 2 3 4" xfId="413"/>
    <cellStyle name="20% - 强调文字颜色 2 3 4 2" xfId="3339"/>
    <cellStyle name="20% - 强调文字颜色 2 3 5" xfId="2409"/>
    <cellStyle name="20% - 强调文字颜色 2 3_2015财政决算公开" xfId="3340"/>
    <cellStyle name="20% - 强调文字颜色 2 4" xfId="582"/>
    <cellStyle name="20% - 强调文字颜色 2 4 2" xfId="86"/>
    <cellStyle name="20% - 强调文字颜色 2 4 2 2" xfId="564"/>
    <cellStyle name="20% - 强调文字颜色 2 4 2 2 2" xfId="3343"/>
    <cellStyle name="20% - 强调文字颜色 2 4 2 3" xfId="3342"/>
    <cellStyle name="20% - 强调文字颜色 2 4 2_2015财政决算公开" xfId="3344"/>
    <cellStyle name="20% - 强调文字颜色 2 4 3" xfId="343"/>
    <cellStyle name="20% - 强调文字颜色 2 4 3 2" xfId="3345"/>
    <cellStyle name="20% - 强调文字颜色 2 4 4" xfId="3341"/>
    <cellStyle name="20% - 强调文字颜色 2 4_2015财政决算公开" xfId="3346"/>
    <cellStyle name="20% - 强调文字颜色 2 5" xfId="31"/>
    <cellStyle name="20% - 强调文字颜色 2 5 2" xfId="93"/>
    <cellStyle name="20% - 强调文字颜色 2 5 2 2" xfId="583"/>
    <cellStyle name="20% - 强调文字颜色 2 5 2 2 2" xfId="3349"/>
    <cellStyle name="20% - 强调文字颜色 2 5 2 3" xfId="3348"/>
    <cellStyle name="20% - 强调文字颜色 2 5 2_2015财政决算公开" xfId="3350"/>
    <cellStyle name="20% - 强调文字颜色 2 5 3" xfId="97"/>
    <cellStyle name="20% - 强调文字颜色 2 5 3 2" xfId="3351"/>
    <cellStyle name="20% - 强调文字颜色 2 5 4" xfId="3347"/>
    <cellStyle name="20% - 强调文字颜色 2 5_2015财政决算公开" xfId="3352"/>
    <cellStyle name="20% - 强调文字颜色 2 6" xfId="40"/>
    <cellStyle name="20% - 强调文字颜色 2 6 2" xfId="567"/>
    <cellStyle name="20% - 强调文字颜色 2 6 2 2" xfId="3354"/>
    <cellStyle name="20% - 强调文字颜色 2 6 3" xfId="3353"/>
    <cellStyle name="20% - 强调文字颜色 2 6_2015财政决算公开" xfId="3355"/>
    <cellStyle name="20% - 强调文字颜色 2 7" xfId="366"/>
    <cellStyle name="20% - 强调文字颜色 2 7 2" xfId="3356"/>
    <cellStyle name="20% - 强调文字颜色 2 8" xfId="2402"/>
    <cellStyle name="20% - 强调文字颜色 2 9" xfId="3314"/>
    <cellStyle name="20% - 强调文字颜色 3" xfId="584"/>
    <cellStyle name="20% - 强调文字颜色 3 2" xfId="586"/>
    <cellStyle name="20% - 强调文字颜色 3 2 2" xfId="443"/>
    <cellStyle name="20% - 强调文字颜色 3 2 2 2" xfId="587"/>
    <cellStyle name="20% - 强调文字颜色 3 2 2 2 2" xfId="588"/>
    <cellStyle name="20% - 强调文字颜色 3 2 2 2 2 2" xfId="3359"/>
    <cellStyle name="20% - 强调文字颜色 3 2 2 2 3" xfId="2413"/>
    <cellStyle name="20% - 强调文字颜色 3 2 2 2_2015财政决算公开" xfId="3360"/>
    <cellStyle name="20% - 强调文字颜色 3 2 2 3" xfId="589"/>
    <cellStyle name="20% - 强调文字颜色 3 2 2 3 2" xfId="2414"/>
    <cellStyle name="20% - 强调文字颜色 3 2 2 4" xfId="2412"/>
    <cellStyle name="20% - 强调文字颜色 3 2 2_2015财政决算公开" xfId="3361"/>
    <cellStyle name="20% - 强调文字颜色 3 2 3" xfId="448"/>
    <cellStyle name="20% - 强调文字颜色 3 2 3 2" xfId="592"/>
    <cellStyle name="20% - 强调文字颜色 3 2 3 2 2" xfId="594"/>
    <cellStyle name="20% - 强调文字颜色 3 2 3 2 2 2" xfId="3364"/>
    <cellStyle name="20% - 强调文字颜色 3 2 3 2 3" xfId="3363"/>
    <cellStyle name="20% - 强调文字颜色 3 2 3 2_2015财政决算公开" xfId="3365"/>
    <cellStyle name="20% - 强调文字颜色 3 2 3 3" xfId="596"/>
    <cellStyle name="20% - 强调文字颜色 3 2 3 3 2" xfId="3366"/>
    <cellStyle name="20% - 强调文字颜色 3 2 3 4" xfId="2415"/>
    <cellStyle name="20% - 强调文字颜色 3 2 3 5" xfId="3362"/>
    <cellStyle name="20% - 强调文字颜色 3 2 3_2015财政决算公开" xfId="3367"/>
    <cellStyle name="20% - 强调文字颜色 3 2 4" xfId="450"/>
    <cellStyle name="20% - 强调文字颜色 3 2 4 2" xfId="597"/>
    <cellStyle name="20% - 强调文字颜色 3 2 4 2 2" xfId="3369"/>
    <cellStyle name="20% - 强调文字颜色 3 2 4 3" xfId="2416"/>
    <cellStyle name="20% - 强调文字颜色 3 2 4 4" xfId="3368"/>
    <cellStyle name="20% - 强调文字颜色 3 2 4_2015财政决算公开" xfId="3370"/>
    <cellStyle name="20% - 强调文字颜色 3 2 5" xfId="474"/>
    <cellStyle name="20% - 强调文字颜色 3 2 5 2" xfId="3371"/>
    <cellStyle name="20% - 强调文字颜色 3 2 6" xfId="2411"/>
    <cellStyle name="20% - 强调文字颜色 3 2 7" xfId="3358"/>
    <cellStyle name="20% - 强调文字颜色 3 2_2015财政决算公开" xfId="3372"/>
    <cellStyle name="20% - 强调文字颜色 3 3" xfId="600"/>
    <cellStyle name="20% - 强调文字颜色 3 3 2" xfId="543"/>
    <cellStyle name="20% - 强调文字颜色 3 3 2 2" xfId="547"/>
    <cellStyle name="20% - 强调文字颜色 3 3 2 2 2" xfId="601"/>
    <cellStyle name="20% - 强调文字颜色 3 3 2 2 2 2" xfId="3375"/>
    <cellStyle name="20% - 强调文字颜色 3 3 2 2 3" xfId="3374"/>
    <cellStyle name="20% - 强调文字颜色 3 3 2 2_2015财政决算公开" xfId="3376"/>
    <cellStyle name="20% - 强调文字颜色 3 3 2 3" xfId="550"/>
    <cellStyle name="20% - 强调文字颜色 3 3 2 3 2" xfId="3377"/>
    <cellStyle name="20% - 强调文字颜色 3 3 2 4" xfId="3373"/>
    <cellStyle name="20% - 强调文字颜色 3 3 2_2015财政决算公开" xfId="3378"/>
    <cellStyle name="20% - 强调文字颜色 3 3 3" xfId="602"/>
    <cellStyle name="20% - 强调文字颜色 3 3 3 2" xfId="603"/>
    <cellStyle name="20% - 强调文字颜色 3 3 3 2 2" xfId="3380"/>
    <cellStyle name="20% - 强调文字颜色 3 3 3 3" xfId="3379"/>
    <cellStyle name="20% - 强调文字颜色 3 3 3_2015财政决算公开" xfId="3381"/>
    <cellStyle name="20% - 强调文字颜色 3 3 4" xfId="604"/>
    <cellStyle name="20% - 强调文字颜色 3 3 4 2" xfId="3382"/>
    <cellStyle name="20% - 强调文字颜色 3 3 5" xfId="2417"/>
    <cellStyle name="20% - 强调文字颜色 3 3_2015财政决算公开" xfId="3383"/>
    <cellStyle name="20% - 强调文字颜色 3 4" xfId="607"/>
    <cellStyle name="20% - 强调文字颜色 3 4 2" xfId="608"/>
    <cellStyle name="20% - 强调文字颜色 3 4 2 2" xfId="610"/>
    <cellStyle name="20% - 强调文字颜色 3 4 2 2 2" xfId="3386"/>
    <cellStyle name="20% - 强调文字颜色 3 4 2 3" xfId="3385"/>
    <cellStyle name="20% - 强调文字颜色 3 4 2_2015财政决算公开" xfId="3387"/>
    <cellStyle name="20% - 强调文字颜色 3 4 3" xfId="611"/>
    <cellStyle name="20% - 强调文字颜色 3 4 3 2" xfId="3388"/>
    <cellStyle name="20% - 强调文字颜色 3 4 4" xfId="3384"/>
    <cellStyle name="20% - 强调文字颜色 3 4_2015财政决算公开" xfId="3389"/>
    <cellStyle name="20% - 强调文字颜色 3 5" xfId="248"/>
    <cellStyle name="20% - 强调文字颜色 3 5 2" xfId="612"/>
    <cellStyle name="20% - 强调文字颜色 3 5 2 2" xfId="613"/>
    <cellStyle name="20% - 强调文字颜色 3 5 2 2 2" xfId="3392"/>
    <cellStyle name="20% - 强调文字颜色 3 5 2 3" xfId="3391"/>
    <cellStyle name="20% - 强调文字颜色 3 5 2_2015财政决算公开" xfId="3393"/>
    <cellStyle name="20% - 强调文字颜色 3 5 3" xfId="614"/>
    <cellStyle name="20% - 强调文字颜色 3 5 3 2" xfId="3394"/>
    <cellStyle name="20% - 强调文字颜色 3 5 4" xfId="3390"/>
    <cellStyle name="20% - 强调文字颜色 3 5_2015财政决算公开" xfId="3395"/>
    <cellStyle name="20% - 强调文字颜色 3 6" xfId="252"/>
    <cellStyle name="20% - 强调文字颜色 3 6 2" xfId="569"/>
    <cellStyle name="20% - 强调文字颜色 3 6 2 2" xfId="3397"/>
    <cellStyle name="20% - 强调文字颜色 3 6 3" xfId="3396"/>
    <cellStyle name="20% - 强调文字颜色 3 6_2015财政决算公开" xfId="3398"/>
    <cellStyle name="20% - 强调文字颜色 3 7" xfId="258"/>
    <cellStyle name="20% - 强调文字颜色 3 7 2" xfId="3399"/>
    <cellStyle name="20% - 强调文字颜色 3 8" xfId="2410"/>
    <cellStyle name="20% - 强调文字颜色 3 9" xfId="3357"/>
    <cellStyle name="20% - 强调文字颜色 4" xfId="616"/>
    <cellStyle name="20% - 强调文字颜色 4 2" xfId="618"/>
    <cellStyle name="20% - 强调文字颜色 4 2 2" xfId="478"/>
    <cellStyle name="20% - 强调文字颜色 4 2 2 2" xfId="605"/>
    <cellStyle name="20% - 强调文字颜色 4 2 2 2 2" xfId="619"/>
    <cellStyle name="20% - 强调文字颜色 4 2 2 2 2 2" xfId="3402"/>
    <cellStyle name="20% - 强调文字颜色 4 2 2 2 3" xfId="2421"/>
    <cellStyle name="20% - 强调文字颜色 4 2 2 2_2015财政决算公开" xfId="3403"/>
    <cellStyle name="20% - 强调文字颜色 4 2 2 3" xfId="620"/>
    <cellStyle name="20% - 强调文字颜色 4 2 2 3 2" xfId="2422"/>
    <cellStyle name="20% - 强调文字颜色 4 2 2 4" xfId="2420"/>
    <cellStyle name="20% - 强调文字颜色 4 2 2_2015财政决算公开" xfId="3404"/>
    <cellStyle name="20% - 强调文字颜色 4 2 3" xfId="481"/>
    <cellStyle name="20% - 强调文字颜色 4 2 3 2" xfId="621"/>
    <cellStyle name="20% - 强调文字颜色 4 2 3 2 2" xfId="622"/>
    <cellStyle name="20% - 强调文字颜色 4 2 3 2 2 2" xfId="3407"/>
    <cellStyle name="20% - 强调文字颜色 4 2 3 2 3" xfId="3406"/>
    <cellStyle name="20% - 强调文字颜色 4 2 3 2_2015财政决算公开" xfId="3408"/>
    <cellStyle name="20% - 强调文字颜色 4 2 3 3" xfId="623"/>
    <cellStyle name="20% - 强调文字颜色 4 2 3 3 2" xfId="3409"/>
    <cellStyle name="20% - 强调文字颜色 4 2 3 4" xfId="2423"/>
    <cellStyle name="20% - 强调文字颜色 4 2 3 5" xfId="3405"/>
    <cellStyle name="20% - 强调文字颜色 4 2 3_2015财政决算公开" xfId="3410"/>
    <cellStyle name="20% - 强调文字颜色 4 2 4" xfId="483"/>
    <cellStyle name="20% - 强调文字颜色 4 2 4 2" xfId="6"/>
    <cellStyle name="20% - 强调文字颜色 4 2 4 2 2" xfId="3412"/>
    <cellStyle name="20% - 强调文字颜色 4 2 4 3" xfId="2424"/>
    <cellStyle name="20% - 强调文字颜色 4 2 4 4" xfId="3411"/>
    <cellStyle name="20% - 强调文字颜色 4 2 4_2015财政决算公开" xfId="3413"/>
    <cellStyle name="20% - 强调文字颜色 4 2 5" xfId="624"/>
    <cellStyle name="20% - 强调文字颜色 4 2 5 2" xfId="3414"/>
    <cellStyle name="20% - 强调文字颜色 4 2 6" xfId="2419"/>
    <cellStyle name="20% - 强调文字颜色 4 2 7" xfId="3401"/>
    <cellStyle name="20% - 强调文字颜色 4 2_2015财政决算公开" xfId="3415"/>
    <cellStyle name="20% - 强调文字颜色 4 3" xfId="625"/>
    <cellStyle name="20% - 强调文字颜色 4 3 2" xfId="127"/>
    <cellStyle name="20% - 强调文字颜色 4 3 2 2" xfId="626"/>
    <cellStyle name="20% - 强调文字颜色 4 3 2 2 2" xfId="628"/>
    <cellStyle name="20% - 强调文字颜色 4 3 2 2 2 2" xfId="3418"/>
    <cellStyle name="20% - 强调文字颜色 4 3 2 2 3" xfId="3417"/>
    <cellStyle name="20% - 强调文字颜色 4 3 2 2_2015财政决算公开" xfId="3419"/>
    <cellStyle name="20% - 强调文字颜色 4 3 2 3" xfId="629"/>
    <cellStyle name="20% - 强调文字颜色 4 3 2 3 2" xfId="3420"/>
    <cellStyle name="20% - 强调文字颜色 4 3 2 4" xfId="3416"/>
    <cellStyle name="20% - 强调文字颜色 4 3 2_2015财政决算公开" xfId="3421"/>
    <cellStyle name="20% - 强调文字颜色 4 3 3" xfId="630"/>
    <cellStyle name="20% - 强调文字颜色 4 3 3 2" xfId="631"/>
    <cellStyle name="20% - 强调文字颜色 4 3 3 2 2" xfId="3423"/>
    <cellStyle name="20% - 强调文字颜色 4 3 3 3" xfId="3422"/>
    <cellStyle name="20% - 强调文字颜色 4 3 3_2015财政决算公开" xfId="3424"/>
    <cellStyle name="20% - 强调文字颜色 4 3 4" xfId="627"/>
    <cellStyle name="20% - 强调文字颜色 4 3 4 2" xfId="3425"/>
    <cellStyle name="20% - 强调文字颜色 4 3 5" xfId="2425"/>
    <cellStyle name="20% - 强调文字颜色 4 3_2015财政决算公开" xfId="3426"/>
    <cellStyle name="20% - 强调文字颜色 4 4" xfId="632"/>
    <cellStyle name="20% - 强调文字颜色 4 4 2" xfId="633"/>
    <cellStyle name="20% - 强调文字颜色 4 4 2 2" xfId="634"/>
    <cellStyle name="20% - 强调文字颜色 4 4 2 2 2" xfId="3429"/>
    <cellStyle name="20% - 强调文字颜色 4 4 2 3" xfId="3428"/>
    <cellStyle name="20% - 强调文字颜色 4 4 2_2015财政决算公开" xfId="3430"/>
    <cellStyle name="20% - 强调文字颜色 4 4 3" xfId="636"/>
    <cellStyle name="20% - 强调文字颜色 4 4 3 2" xfId="3431"/>
    <cellStyle name="20% - 强调文字颜色 4 4 4" xfId="3427"/>
    <cellStyle name="20% - 强调文字颜色 4 4_2015财政决算公开" xfId="3432"/>
    <cellStyle name="20% - 强调文字颜色 4 5" xfId="637"/>
    <cellStyle name="20% - 强调文字颜色 4 5 2" xfId="638"/>
    <cellStyle name="20% - 强调文字颜色 4 5 2 2" xfId="639"/>
    <cellStyle name="20% - 强调文字颜色 4 5 2 2 2" xfId="3435"/>
    <cellStyle name="20% - 强调文字颜色 4 5 2 3" xfId="3434"/>
    <cellStyle name="20% - 强调文字颜色 4 5 2_2015财政决算公开" xfId="3436"/>
    <cellStyle name="20% - 强调文字颜色 4 5 3" xfId="641"/>
    <cellStyle name="20% - 强调文字颜色 4 5 3 2" xfId="3437"/>
    <cellStyle name="20% - 强调文字颜色 4 5 4" xfId="3433"/>
    <cellStyle name="20% - 强调文字颜色 4 5_2015财政决算公开" xfId="3438"/>
    <cellStyle name="20% - 强调文字颜色 4 6" xfId="571"/>
    <cellStyle name="20% - 强调文字颜色 4 6 2" xfId="643"/>
    <cellStyle name="20% - 强调文字颜色 4 6 2 2" xfId="3440"/>
    <cellStyle name="20% - 强调文字颜色 4 6 3" xfId="3439"/>
    <cellStyle name="20% - 强调文字颜色 4 6_2015财政决算公开" xfId="3441"/>
    <cellStyle name="20% - 强调文字颜色 4 7" xfId="644"/>
    <cellStyle name="20% - 强调文字颜色 4 7 2" xfId="3442"/>
    <cellStyle name="20% - 强调文字颜色 4 8" xfId="2418"/>
    <cellStyle name="20% - 强调文字颜色 4 9" xfId="3400"/>
    <cellStyle name="20% - 强调文字颜色 5" xfId="646"/>
    <cellStyle name="20% - 强调文字颜色 5 2" xfId="115"/>
    <cellStyle name="20% - 强调文字颜色 5 2 2" xfId="647"/>
    <cellStyle name="20% - 强调文字颜色 5 2 2 2" xfId="312"/>
    <cellStyle name="20% - 强调文字颜色 5 2 2 2 2" xfId="649"/>
    <cellStyle name="20% - 强调文字颜色 5 2 2 2 2 2" xfId="3443"/>
    <cellStyle name="20% - 强调文字颜色 5 2 2 2 3" xfId="2429"/>
    <cellStyle name="20% - 强调文字颜色 5 2 2 2_2015财政决算公开" xfId="3444"/>
    <cellStyle name="20% - 强调文字颜色 5 2 2 3" xfId="650"/>
    <cellStyle name="20% - 强调文字颜色 5 2 2 3 2" xfId="2430"/>
    <cellStyle name="20% - 强调文字颜色 5 2 2 4" xfId="2428"/>
    <cellStyle name="20% - 强调文字颜色 5 2 2_2015财政决算公开" xfId="3445"/>
    <cellStyle name="20% - 强调文字颜色 5 2 3" xfId="651"/>
    <cellStyle name="20% - 强调文字颜色 5 2 3 2" xfId="494"/>
    <cellStyle name="20% - 强调文字颜色 5 2 3 2 2" xfId="3446"/>
    <cellStyle name="20% - 强调文字颜色 5 2 3 3" xfId="2431"/>
    <cellStyle name="20% - 强调文字颜色 5 2 3_2015财政决算公开" xfId="3447"/>
    <cellStyle name="20% - 强调文字颜色 5 2 4" xfId="652"/>
    <cellStyle name="20% - 强调文字颜色 5 2 4 2" xfId="2432"/>
    <cellStyle name="20% - 强调文字颜色 5 2 5" xfId="2427"/>
    <cellStyle name="20% - 强调文字颜色 5 2_2015财政决算公开" xfId="3448"/>
    <cellStyle name="20% - 强调文字颜色 5 3" xfId="653"/>
    <cellStyle name="20% - 强调文字颜色 5 3 2" xfId="441"/>
    <cellStyle name="20% - 强调文字颜色 5 3 2 2" xfId="654"/>
    <cellStyle name="20% - 强调文字颜色 5 3 2 2 2" xfId="8"/>
    <cellStyle name="20% - 强调文字颜色 5 3 2 2 2 2" xfId="3451"/>
    <cellStyle name="20% - 强调文字颜色 5 3 2 2 3" xfId="3450"/>
    <cellStyle name="20% - 强调文字颜色 5 3 2 2_2015财政决算公开" xfId="3452"/>
    <cellStyle name="20% - 强调文字颜色 5 3 2 3" xfId="648"/>
    <cellStyle name="20% - 强调文字颜色 5 3 2 3 2" xfId="3453"/>
    <cellStyle name="20% - 强调文字颜色 5 3 2 4" xfId="3449"/>
    <cellStyle name="20% - 强调文字颜色 5 3 2_2015财政决算公开" xfId="3454"/>
    <cellStyle name="20% - 强调文字颜色 5 3 3" xfId="577"/>
    <cellStyle name="20% - 强调文字颜色 5 3 3 2" xfId="655"/>
    <cellStyle name="20% - 强调文字颜色 5 3 3 2 2" xfId="3456"/>
    <cellStyle name="20% - 强调文字颜色 5 3 3 3" xfId="3455"/>
    <cellStyle name="20% - 强调文字颜色 5 3 3_2015财政决算公开" xfId="3457"/>
    <cellStyle name="20% - 强调文字颜色 5 3 4" xfId="635"/>
    <cellStyle name="20% - 强调文字颜色 5 3 4 2" xfId="3458"/>
    <cellStyle name="20% - 强调文字颜色 5 3 5" xfId="2433"/>
    <cellStyle name="20% - 强调文字颜色 5 3_2015财政决算公开" xfId="3459"/>
    <cellStyle name="20% - 强调文字颜色 5 4" xfId="656"/>
    <cellStyle name="20% - 强调文字颜色 5 4 2" xfId="657"/>
    <cellStyle name="20% - 强调文字颜色 5 4 2 2" xfId="573"/>
    <cellStyle name="20% - 强调文字颜色 5 4 2 2 2" xfId="3462"/>
    <cellStyle name="20% - 强调文字颜色 5 4 2 3" xfId="3461"/>
    <cellStyle name="20% - 强调文字颜色 5 4 2_2015财政决算公开" xfId="3463"/>
    <cellStyle name="20% - 强调文字颜色 5 4 3" xfId="658"/>
    <cellStyle name="20% - 强调文字颜色 5 4 3 2" xfId="3464"/>
    <cellStyle name="20% - 强调文字颜色 5 4 4" xfId="3460"/>
    <cellStyle name="20% - 强调文字颜色 5 4_2015财政决算公开" xfId="3465"/>
    <cellStyle name="20% - 强调文字颜色 5 5" xfId="559"/>
    <cellStyle name="20% - 强调文字颜色 5 5 2" xfId="659"/>
    <cellStyle name="20% - 强调文字颜色 5 5 2 2" xfId="660"/>
    <cellStyle name="20% - 强调文字颜色 5 5 2 2 2" xfId="3468"/>
    <cellStyle name="20% - 强调文字颜色 5 5 2 3" xfId="3467"/>
    <cellStyle name="20% - 强调文字颜色 5 5 2_2015财政决算公开" xfId="3469"/>
    <cellStyle name="20% - 强调文字颜色 5 5 3" xfId="661"/>
    <cellStyle name="20% - 强调文字颜色 5 5 3 2" xfId="3470"/>
    <cellStyle name="20% - 强调文字颜色 5 5 4" xfId="3466"/>
    <cellStyle name="20% - 强调文字颜色 5 5_2015财政决算公开" xfId="3471"/>
    <cellStyle name="20% - 强调文字颜色 5 6" xfId="663"/>
    <cellStyle name="20% - 强调文字颜色 5 6 2" xfId="664"/>
    <cellStyle name="20% - 强调文字颜色 5 6 2 2" xfId="3473"/>
    <cellStyle name="20% - 强调文字颜色 5 6 3" xfId="3472"/>
    <cellStyle name="20% - 强调文字颜色 5 6_2015财政决算公开" xfId="3474"/>
    <cellStyle name="20% - 强调文字颜色 5 7" xfId="665"/>
    <cellStyle name="20% - 强调文字颜色 5 7 2" xfId="3475"/>
    <cellStyle name="20% - 强调文字颜色 5 8" xfId="2426"/>
    <cellStyle name="20% - 强调文字颜色 6" xfId="666"/>
    <cellStyle name="20% - 强调文字颜色 6 2" xfId="667"/>
    <cellStyle name="20% - 强调文字颜色 6 2 2" xfId="520"/>
    <cellStyle name="20% - 强调文字颜色 6 2 2 2" xfId="522"/>
    <cellStyle name="20% - 强调文字颜色 6 2 2 2 2" xfId="668"/>
    <cellStyle name="20% - 强调文字颜色 6 2 2 2 2 2" xfId="3476"/>
    <cellStyle name="20% - 强调文字颜色 6 2 2 2 3" xfId="2437"/>
    <cellStyle name="20% - 强调文字颜色 6 2 2 2_2015财政决算公开" xfId="3477"/>
    <cellStyle name="20% - 强调文字颜色 6 2 2 3" xfId="524"/>
    <cellStyle name="20% - 强调文字颜色 6 2 2 3 2" xfId="2438"/>
    <cellStyle name="20% - 强调文字颜色 6 2 2 4" xfId="2436"/>
    <cellStyle name="20% - 强调文字颜色 6 2 2_2015财政决算公开" xfId="3478"/>
    <cellStyle name="20% - 强调文字颜色 6 2 3" xfId="527"/>
    <cellStyle name="20% - 强调文字颜色 6 2 3 2" xfId="529"/>
    <cellStyle name="20% - 强调文字颜色 6 2 3 2 2" xfId="3479"/>
    <cellStyle name="20% - 强调文字颜色 6 2 3 3" xfId="2439"/>
    <cellStyle name="20% - 强调文字颜色 6 2 3_2015财政决算公开" xfId="3480"/>
    <cellStyle name="20% - 强调文字颜色 6 2 4" xfId="532"/>
    <cellStyle name="20% - 强调文字颜色 6 2 4 2" xfId="2440"/>
    <cellStyle name="20% - 强调文字颜色 6 2 5" xfId="2435"/>
    <cellStyle name="20% - 强调文字颜色 6 2_2015财政决算公开" xfId="3481"/>
    <cellStyle name="20% - 强调文字颜色 6 3" xfId="669"/>
    <cellStyle name="20% - 强调文字颜色 6 3 2" xfId="670"/>
    <cellStyle name="20% - 强调文字颜色 6 3 2 2" xfId="73"/>
    <cellStyle name="20% - 强调文字颜色 6 3 2 2 2" xfId="77"/>
    <cellStyle name="20% - 强调文字颜色 6 3 2 2 2 2" xfId="3484"/>
    <cellStyle name="20% - 强调文字颜色 6 3 2 2 3" xfId="3483"/>
    <cellStyle name="20% - 强调文字颜色 6 3 2 2_2015财政决算公开" xfId="3485"/>
    <cellStyle name="20% - 强调文字颜色 6 3 2 3" xfId="7"/>
    <cellStyle name="20% - 强调文字颜色 6 3 2 3 2" xfId="3486"/>
    <cellStyle name="20% - 强调文字颜色 6 3 2 4" xfId="3482"/>
    <cellStyle name="20% - 强调文字颜色 6 3 2_2015财政决算公开" xfId="3487"/>
    <cellStyle name="20% - 强调文字颜色 6 3 3" xfId="672"/>
    <cellStyle name="20% - 强调文字颜色 6 3 3 2" xfId="109"/>
    <cellStyle name="20% - 强调文字颜色 6 3 3 2 2" xfId="3489"/>
    <cellStyle name="20% - 强调文字颜色 6 3 3 3" xfId="3488"/>
    <cellStyle name="20% - 强调文字颜色 6 3 3_2015财政决算公开" xfId="3490"/>
    <cellStyle name="20% - 强调文字颜色 6 3 4" xfId="640"/>
    <cellStyle name="20% - 强调文字颜色 6 3 4 2" xfId="3491"/>
    <cellStyle name="20% - 强调文字颜色 6 3 5" xfId="2441"/>
    <cellStyle name="20% - 强调文字颜色 6 3_2015财政决算公开" xfId="3492"/>
    <cellStyle name="20% - 强调文字颜色 6 4" xfId="673"/>
    <cellStyle name="20% - 强调文字颜色 6 4 2" xfId="675"/>
    <cellStyle name="20% - 强调文字颜色 6 4 2 2" xfId="185"/>
    <cellStyle name="20% - 强调文字颜色 6 4 2 2 2" xfId="3495"/>
    <cellStyle name="20% - 强调文字颜色 6 4 2 3" xfId="3494"/>
    <cellStyle name="20% - 强调文字颜色 6 4 2_2015财政决算公开" xfId="3496"/>
    <cellStyle name="20% - 强调文字颜色 6 4 3" xfId="676"/>
    <cellStyle name="20% - 强调文字颜色 6 4 3 2" xfId="3497"/>
    <cellStyle name="20% - 强调文字颜色 6 4 4" xfId="3493"/>
    <cellStyle name="20% - 强调文字颜色 6 4_2015财政决算公开" xfId="3498"/>
    <cellStyle name="20% - 强调文字颜色 6 5" xfId="677"/>
    <cellStyle name="20% - 强调文字颜色 6 5 2" xfId="679"/>
    <cellStyle name="20% - 强调文字颜色 6 5 2 2" xfId="680"/>
    <cellStyle name="20% - 强调文字颜色 6 5 2 2 2" xfId="3501"/>
    <cellStyle name="20% - 强调文字颜色 6 5 2 3" xfId="3500"/>
    <cellStyle name="20% - 强调文字颜色 6 5 2_2015财政决算公开" xfId="3502"/>
    <cellStyle name="20% - 强调文字颜色 6 5 3" xfId="681"/>
    <cellStyle name="20% - 强调文字颜色 6 5 3 2" xfId="3503"/>
    <cellStyle name="20% - 强调文字颜色 6 5 4" xfId="3499"/>
    <cellStyle name="20% - 强调文字颜色 6 5_2015财政决算公开" xfId="3504"/>
    <cellStyle name="20% - 强调文字颜色 6 6" xfId="682"/>
    <cellStyle name="20% - 强调文字颜色 6 6 2" xfId="683"/>
    <cellStyle name="20% - 强调文字颜色 6 6 2 2" xfId="3506"/>
    <cellStyle name="20% - 强调文字颜色 6 6 3" xfId="3505"/>
    <cellStyle name="20% - 强调文字颜色 6 6_2015财政决算公开" xfId="3507"/>
    <cellStyle name="20% - 强调文字颜色 6 7" xfId="685"/>
    <cellStyle name="20% - 强调文字颜色 6 7 2" xfId="3508"/>
    <cellStyle name="20% - 强调文字颜色 6 8" xfId="2434"/>
    <cellStyle name="20% - 着色 1" xfId="2721"/>
    <cellStyle name="20% - 着色 1 2" xfId="2805"/>
    <cellStyle name="20% - 着色 2" xfId="2716"/>
    <cellStyle name="20% - 着色 2 2" xfId="2809"/>
    <cellStyle name="20% - 着色 3" xfId="2718"/>
    <cellStyle name="20% - 着色 3 2" xfId="2806"/>
    <cellStyle name="20% - 着色 4" xfId="2715"/>
    <cellStyle name="20% - 着色 4 2" xfId="2810"/>
    <cellStyle name="20% - 着色 5" xfId="2714"/>
    <cellStyle name="20% - 着色 5 2" xfId="2811"/>
    <cellStyle name="20% - 着色 6" xfId="2712"/>
    <cellStyle name="20% - 着色 6 2" xfId="2813"/>
    <cellStyle name="40% - 强调文字颜色 1" xfId="686"/>
    <cellStyle name="40% - 强调文字颜色 1 2" xfId="687"/>
    <cellStyle name="40% - 强调文字颜色 1 2 2" xfId="689"/>
    <cellStyle name="40% - 强调文字颜色 1 2 2 2" xfId="690"/>
    <cellStyle name="40% - 强调文字颜色 1 2 2 2 2" xfId="692"/>
    <cellStyle name="40% - 强调文字颜色 1 2 2 2 2 2" xfId="3511"/>
    <cellStyle name="40% - 强调文字颜色 1 2 2 2 3" xfId="2445"/>
    <cellStyle name="40% - 强调文字颜色 1 2 2 2_2015财政决算公开" xfId="3512"/>
    <cellStyle name="40% - 强调文字颜色 1 2 2 3" xfId="693"/>
    <cellStyle name="40% - 强调文字颜色 1 2 2 3 2" xfId="2446"/>
    <cellStyle name="40% - 强调文字颜色 1 2 2 4" xfId="2444"/>
    <cellStyle name="40% - 强调文字颜色 1 2 2_2015财政决算公开" xfId="3513"/>
    <cellStyle name="40% - 强调文字颜色 1 2 3" xfId="695"/>
    <cellStyle name="40% - 强调文字颜色 1 2 3 2" xfId="696"/>
    <cellStyle name="40% - 强调文字颜色 1 2 3 2 2" xfId="697"/>
    <cellStyle name="40% - 强调文字颜色 1 2 3 2 2 2" xfId="3516"/>
    <cellStyle name="40% - 强调文字颜色 1 2 3 2 3" xfId="3515"/>
    <cellStyle name="40% - 强调文字颜色 1 2 3 2_2015财政决算公开" xfId="3517"/>
    <cellStyle name="40% - 强调文字颜色 1 2 3 3" xfId="698"/>
    <cellStyle name="40% - 强调文字颜色 1 2 3 3 2" xfId="3518"/>
    <cellStyle name="40% - 强调文字颜色 1 2 3 4" xfId="2447"/>
    <cellStyle name="40% - 强调文字颜色 1 2 3 5" xfId="3514"/>
    <cellStyle name="40% - 强调文字颜色 1 2 3_2015财政决算公开" xfId="3519"/>
    <cellStyle name="40% - 强调文字颜色 1 2 4" xfId="699"/>
    <cellStyle name="40% - 强调文字颜色 1 2 4 2" xfId="700"/>
    <cellStyle name="40% - 强调文字颜色 1 2 4 2 2" xfId="3521"/>
    <cellStyle name="40% - 强调文字颜色 1 2 4 3" xfId="2448"/>
    <cellStyle name="40% - 强调文字颜色 1 2 4 4" xfId="3520"/>
    <cellStyle name="40% - 强调文字颜色 1 2 4_2015财政决算公开" xfId="3522"/>
    <cellStyle name="40% - 强调文字颜色 1 2 5" xfId="701"/>
    <cellStyle name="40% - 强调文字颜色 1 2 5 2" xfId="3523"/>
    <cellStyle name="40% - 强调文字颜色 1 2 6" xfId="2443"/>
    <cellStyle name="40% - 强调文字颜色 1 2 7" xfId="3510"/>
    <cellStyle name="40% - 强调文字颜色 1 2_2015财政决算公开" xfId="3524"/>
    <cellStyle name="40% - 强调文字颜色 1 3" xfId="703"/>
    <cellStyle name="40% - 强调文字颜色 1 3 2" xfId="706"/>
    <cellStyle name="40% - 强调文字颜色 1 3 2 2" xfId="708"/>
    <cellStyle name="40% - 强调文字颜色 1 3 2 2 2" xfId="709"/>
    <cellStyle name="40% - 强调文字颜色 1 3 2 2 2 2" xfId="3527"/>
    <cellStyle name="40% - 强调文字颜色 1 3 2 2 3" xfId="3526"/>
    <cellStyle name="40% - 强调文字颜色 1 3 2 2_2015财政决算公开" xfId="3528"/>
    <cellStyle name="40% - 强调文字颜色 1 3 2 3" xfId="710"/>
    <cellStyle name="40% - 强调文字颜色 1 3 2 3 2" xfId="3529"/>
    <cellStyle name="40% - 强调文字颜色 1 3 2 4" xfId="3525"/>
    <cellStyle name="40% - 强调文字颜色 1 3 2_2015财政决算公开" xfId="3530"/>
    <cellStyle name="40% - 强调文字颜色 1 3 3" xfId="712"/>
    <cellStyle name="40% - 强调文字颜色 1 3 3 2" xfId="713"/>
    <cellStyle name="40% - 强调文字颜色 1 3 3 2 2" xfId="3532"/>
    <cellStyle name="40% - 强调文字颜色 1 3 3 3" xfId="3531"/>
    <cellStyle name="40% - 强调文字颜色 1 3 3_2015财政决算公开" xfId="3533"/>
    <cellStyle name="40% - 强调文字颜色 1 3 4" xfId="714"/>
    <cellStyle name="40% - 强调文字颜色 1 3 4 2" xfId="3534"/>
    <cellStyle name="40% - 强调文字颜色 1 3 5" xfId="2449"/>
    <cellStyle name="40% - 强调文字颜色 1 3_2015财政决算公开" xfId="3535"/>
    <cellStyle name="40% - 强调文字颜色 1 4" xfId="716"/>
    <cellStyle name="40% - 强调文字颜色 1 4 2" xfId="718"/>
    <cellStyle name="40% - 强调文字颜色 1 4 2 2" xfId="719"/>
    <cellStyle name="40% - 强调文字颜色 1 4 2 2 2" xfId="3538"/>
    <cellStyle name="40% - 强调文字颜色 1 4 2 3" xfId="3537"/>
    <cellStyle name="40% - 强调文字颜色 1 4 2_2015财政决算公开" xfId="3539"/>
    <cellStyle name="40% - 强调文字颜色 1 4 3" xfId="720"/>
    <cellStyle name="40% - 强调文字颜色 1 4 3 2" xfId="3540"/>
    <cellStyle name="40% - 强调文字颜色 1 4 4" xfId="3536"/>
    <cellStyle name="40% - 强调文字颜色 1 4_2015财政决算公开" xfId="3541"/>
    <cellStyle name="40% - 强调文字颜色 1 5" xfId="723"/>
    <cellStyle name="40% - 强调文字颜色 1 5 2" xfId="724"/>
    <cellStyle name="40% - 强调文字颜色 1 5 2 2" xfId="725"/>
    <cellStyle name="40% - 强调文字颜色 1 5 2 2 2" xfId="3544"/>
    <cellStyle name="40% - 强调文字颜色 1 5 2 3" xfId="3543"/>
    <cellStyle name="40% - 强调文字颜色 1 5 2_2015财政决算公开" xfId="3545"/>
    <cellStyle name="40% - 强调文字颜色 1 5 3" xfId="726"/>
    <cellStyle name="40% - 强调文字颜色 1 5 3 2" xfId="3546"/>
    <cellStyle name="40% - 强调文字颜色 1 5 4" xfId="3542"/>
    <cellStyle name="40% - 强调文字颜色 1 5_2015财政决算公开" xfId="3547"/>
    <cellStyle name="40% - 强调文字颜色 1 6" xfId="728"/>
    <cellStyle name="40% - 强调文字颜色 1 6 2" xfId="729"/>
    <cellStyle name="40% - 强调文字颜色 1 6 2 2" xfId="3549"/>
    <cellStyle name="40% - 强调文字颜色 1 6 3" xfId="3548"/>
    <cellStyle name="40% - 强调文字颜色 1 6_2015财政决算公开" xfId="3550"/>
    <cellStyle name="40% - 强调文字颜色 1 7" xfId="730"/>
    <cellStyle name="40% - 强调文字颜色 1 7 2" xfId="3551"/>
    <cellStyle name="40% - 强调文字颜色 1 8" xfId="2442"/>
    <cellStyle name="40% - 强调文字颜色 1 9" xfId="3509"/>
    <cellStyle name="40% - 强调文字颜色 2" xfId="731"/>
    <cellStyle name="40% - 强调文字颜色 2 2" xfId="732"/>
    <cellStyle name="40% - 强调文字颜色 2 2 2" xfId="734"/>
    <cellStyle name="40% - 强调文字颜色 2 2 2 2" xfId="736"/>
    <cellStyle name="40% - 强调文字颜色 2 2 2 2 2" xfId="738"/>
    <cellStyle name="40% - 强调文字颜色 2 2 2 2 2 2" xfId="3552"/>
    <cellStyle name="40% - 强调文字颜色 2 2 2 2 3" xfId="2453"/>
    <cellStyle name="40% - 强调文字颜色 2 2 2 2_2015财政决算公开" xfId="3553"/>
    <cellStyle name="40% - 强调文字颜色 2 2 2 3" xfId="740"/>
    <cellStyle name="40% - 强调文字颜色 2 2 2 3 2" xfId="2454"/>
    <cellStyle name="40% - 强调文字颜色 2 2 2 4" xfId="2452"/>
    <cellStyle name="40% - 强调文字颜色 2 2 2_2015财政决算公开" xfId="3554"/>
    <cellStyle name="40% - 强调文字颜色 2 2 3" xfId="742"/>
    <cellStyle name="40% - 强调文字颜色 2 2 3 2" xfId="743"/>
    <cellStyle name="40% - 强调文字颜色 2 2 3 2 2" xfId="3555"/>
    <cellStyle name="40% - 强调文字颜色 2 2 3 3" xfId="2455"/>
    <cellStyle name="40% - 强调文字颜色 2 2 3_2015财政决算公开" xfId="3556"/>
    <cellStyle name="40% - 强调文字颜色 2 2 4" xfId="744"/>
    <cellStyle name="40% - 强调文字颜色 2 2 4 2" xfId="2456"/>
    <cellStyle name="40% - 强调文字颜色 2 2 5" xfId="2451"/>
    <cellStyle name="40% - 强调文字颜色 2 2_2015财政决算公开" xfId="3557"/>
    <cellStyle name="40% - 强调文字颜色 2 3" xfId="745"/>
    <cellStyle name="40% - 强调文字颜色 2 3 2" xfId="746"/>
    <cellStyle name="40% - 强调文字颜色 2 3 2 2" xfId="747"/>
    <cellStyle name="40% - 强调文字颜色 2 3 2 2 2" xfId="748"/>
    <cellStyle name="40% - 强调文字颜色 2 3 2 2 2 2" xfId="3560"/>
    <cellStyle name="40% - 强调文字颜色 2 3 2 2 3" xfId="3559"/>
    <cellStyle name="40% - 强调文字颜色 2 3 2 2_2015财政决算公开" xfId="3561"/>
    <cellStyle name="40% - 强调文字颜色 2 3 2 3" xfId="751"/>
    <cellStyle name="40% - 强调文字颜色 2 3 2 3 2" xfId="3562"/>
    <cellStyle name="40% - 强调文字颜色 2 3 2 4" xfId="3558"/>
    <cellStyle name="40% - 强调文字颜色 2 3 2_2015财政决算公开" xfId="3563"/>
    <cellStyle name="40% - 强调文字颜色 2 3 3" xfId="752"/>
    <cellStyle name="40% - 强调文字颜色 2 3 3 2" xfId="753"/>
    <cellStyle name="40% - 强调文字颜色 2 3 3 2 2" xfId="3565"/>
    <cellStyle name="40% - 强调文字颜色 2 3 3 3" xfId="3564"/>
    <cellStyle name="40% - 强调文字颜色 2 3 3_2015财政决算公开" xfId="3566"/>
    <cellStyle name="40% - 强调文字颜色 2 3 4" xfId="754"/>
    <cellStyle name="40% - 强调文字颜色 2 3 4 2" xfId="3567"/>
    <cellStyle name="40% - 强调文字颜色 2 3 5" xfId="2457"/>
    <cellStyle name="40% - 强调文字颜色 2 3_2015财政决算公开" xfId="3568"/>
    <cellStyle name="40% - 强调文字颜色 2 4" xfId="755"/>
    <cellStyle name="40% - 强调文字颜色 2 4 2" xfId="756"/>
    <cellStyle name="40% - 强调文字颜色 2 4 2 2" xfId="757"/>
    <cellStyle name="40% - 强调文字颜色 2 4 2 2 2" xfId="3571"/>
    <cellStyle name="40% - 强调文字颜色 2 4 2 3" xfId="3570"/>
    <cellStyle name="40% - 强调文字颜色 2 4 2_2015财政决算公开" xfId="3572"/>
    <cellStyle name="40% - 强调文字颜色 2 4 3" xfId="758"/>
    <cellStyle name="40% - 强调文字颜色 2 4 3 2" xfId="3573"/>
    <cellStyle name="40% - 强调文字颜色 2 4 4" xfId="3569"/>
    <cellStyle name="40% - 强调文字颜色 2 4_2015财政决算公开" xfId="3574"/>
    <cellStyle name="40% - 强调文字颜色 2 5" xfId="760"/>
    <cellStyle name="40% - 强调文字颜色 2 5 2" xfId="761"/>
    <cellStyle name="40% - 强调文字颜色 2 5 2 2" xfId="762"/>
    <cellStyle name="40% - 强调文字颜色 2 5 2 2 2" xfId="3577"/>
    <cellStyle name="40% - 强调文字颜色 2 5 2 3" xfId="3576"/>
    <cellStyle name="40% - 强调文字颜色 2 5 2_2015财政决算公开" xfId="3578"/>
    <cellStyle name="40% - 强调文字颜色 2 5 3" xfId="763"/>
    <cellStyle name="40% - 强调文字颜色 2 5 3 2" xfId="3579"/>
    <cellStyle name="40% - 强调文字颜色 2 5 4" xfId="3575"/>
    <cellStyle name="40% - 强调文字颜色 2 5_2015财政决算公开" xfId="3580"/>
    <cellStyle name="40% - 强调文字颜色 2 6" xfId="765"/>
    <cellStyle name="40% - 强调文字颜色 2 6 2" xfId="766"/>
    <cellStyle name="40% - 强调文字颜色 2 6 2 2" xfId="3582"/>
    <cellStyle name="40% - 强调文字颜色 2 6 3" xfId="3581"/>
    <cellStyle name="40% - 强调文字颜色 2 6_2015财政决算公开" xfId="3583"/>
    <cellStyle name="40% - 强调文字颜色 2 7" xfId="311"/>
    <cellStyle name="40% - 强调文字颜色 2 7 2" xfId="3584"/>
    <cellStyle name="40% - 强调文字颜色 2 8" xfId="2450"/>
    <cellStyle name="40% - 强调文字颜色 3" xfId="769"/>
    <cellStyle name="40% - 强调文字颜色 3 2" xfId="770"/>
    <cellStyle name="40% - 强调文字颜色 3 2 2" xfId="771"/>
    <cellStyle name="40% - 强调文字颜色 3 2 2 2" xfId="772"/>
    <cellStyle name="40% - 强调文字颜色 3 2 2 2 2" xfId="773"/>
    <cellStyle name="40% - 强调文字颜色 3 2 2 2 2 2" xfId="3587"/>
    <cellStyle name="40% - 强调文字颜色 3 2 2 2 3" xfId="2461"/>
    <cellStyle name="40% - 强调文字颜色 3 2 2 2_2015财政决算公开" xfId="3588"/>
    <cellStyle name="40% - 强调文字颜色 3 2 2 3" xfId="775"/>
    <cellStyle name="40% - 强调文字颜色 3 2 2 3 2" xfId="2462"/>
    <cellStyle name="40% - 强调文字颜色 3 2 2 4" xfId="2460"/>
    <cellStyle name="40% - 强调文字颜色 3 2 2_2015财政决算公开" xfId="3589"/>
    <cellStyle name="40% - 强调文字颜色 3 2 3" xfId="776"/>
    <cellStyle name="40% - 强调文字颜色 3 2 3 2" xfId="777"/>
    <cellStyle name="40% - 强调文字颜色 3 2 3 2 2" xfId="778"/>
    <cellStyle name="40% - 强调文字颜色 3 2 3 2 2 2" xfId="3592"/>
    <cellStyle name="40% - 强调文字颜色 3 2 3 2 3" xfId="3591"/>
    <cellStyle name="40% - 强调文字颜色 3 2 3 2_2015财政决算公开" xfId="3593"/>
    <cellStyle name="40% - 强调文字颜色 3 2 3 3" xfId="779"/>
    <cellStyle name="40% - 强调文字颜色 3 2 3 3 2" xfId="3594"/>
    <cellStyle name="40% - 强调文字颜色 3 2 3 4" xfId="2463"/>
    <cellStyle name="40% - 强调文字颜色 3 2 3 5" xfId="3590"/>
    <cellStyle name="40% - 强调文字颜色 3 2 3_2015财政决算公开" xfId="3595"/>
    <cellStyle name="40% - 强调文字颜色 3 2 4" xfId="780"/>
    <cellStyle name="40% - 强调文字颜色 3 2 4 2" xfId="781"/>
    <cellStyle name="40% - 强调文字颜色 3 2 4 2 2" xfId="3597"/>
    <cellStyle name="40% - 强调文字颜色 3 2 4 3" xfId="2464"/>
    <cellStyle name="40% - 强调文字颜色 3 2 4 4" xfId="3596"/>
    <cellStyle name="40% - 强调文字颜色 3 2 4_2015财政决算公开" xfId="3598"/>
    <cellStyle name="40% - 强调文字颜色 3 2 5" xfId="782"/>
    <cellStyle name="40% - 强调文字颜色 3 2 5 2" xfId="3599"/>
    <cellStyle name="40% - 强调文字颜色 3 2 6" xfId="2459"/>
    <cellStyle name="40% - 强调文字颜色 3 2 7" xfId="3586"/>
    <cellStyle name="40% - 强调文字颜色 3 2_2015财政决算公开" xfId="3600"/>
    <cellStyle name="40% - 强调文字颜色 3 3" xfId="783"/>
    <cellStyle name="40% - 强调文字颜色 3 3 2" xfId="786"/>
    <cellStyle name="40% - 强调文字颜色 3 3 2 2" xfId="789"/>
    <cellStyle name="40% - 强调文字颜色 3 3 2 2 2" xfId="790"/>
    <cellStyle name="40% - 强调文字颜色 3 3 2 2 2 2" xfId="3603"/>
    <cellStyle name="40% - 强调文字颜色 3 3 2 2 3" xfId="3602"/>
    <cellStyle name="40% - 强调文字颜色 3 3 2 2_2015财政决算公开" xfId="3604"/>
    <cellStyle name="40% - 强调文字颜色 3 3 2 3" xfId="792"/>
    <cellStyle name="40% - 强调文字颜色 3 3 2 3 2" xfId="3605"/>
    <cellStyle name="40% - 强调文字颜色 3 3 2 4" xfId="3601"/>
    <cellStyle name="40% - 强调文字颜色 3 3 2_2015财政决算公开" xfId="3606"/>
    <cellStyle name="40% - 强调文字颜色 3 3 3" xfId="795"/>
    <cellStyle name="40% - 强调文字颜色 3 3 3 2" xfId="768"/>
    <cellStyle name="40% - 强调文字颜色 3 3 3 2 2" xfId="3608"/>
    <cellStyle name="40% - 强调文字颜色 3 3 3 3" xfId="3607"/>
    <cellStyle name="40% - 强调文字颜色 3 3 3_2015财政决算公开" xfId="3609"/>
    <cellStyle name="40% - 强调文字颜色 3 3 4" xfId="798"/>
    <cellStyle name="40% - 强调文字颜色 3 3 4 2" xfId="3610"/>
    <cellStyle name="40% - 强调文字颜色 3 3 5" xfId="2465"/>
    <cellStyle name="40% - 强调文字颜色 3 3_2015财政决算公开" xfId="3611"/>
    <cellStyle name="40% - 强调文字颜色 3 4" xfId="799"/>
    <cellStyle name="40% - 强调文字颜色 3 4 2" xfId="800"/>
    <cellStyle name="40% - 强调文字颜色 3 4 2 2" xfId="684"/>
    <cellStyle name="40% - 强调文字颜色 3 4 2 2 2" xfId="3614"/>
    <cellStyle name="40% - 强调文字颜色 3 4 2 3" xfId="3613"/>
    <cellStyle name="40% - 强调文字颜色 3 4 2_2015财政决算公开" xfId="3615"/>
    <cellStyle name="40% - 强调文字颜色 3 4 3" xfId="801"/>
    <cellStyle name="40% - 强调文字颜色 3 4 3 2" xfId="3616"/>
    <cellStyle name="40% - 强调文字颜色 3 4 4" xfId="3612"/>
    <cellStyle name="40% - 强调文字颜色 3 4_2015财政决算公开" xfId="3617"/>
    <cellStyle name="40% - 强调文字颜色 3 5" xfId="802"/>
    <cellStyle name="40% - 强调文字颜色 3 5 2" xfId="803"/>
    <cellStyle name="40% - 强调文字颜色 3 5 2 2" xfId="804"/>
    <cellStyle name="40% - 强调文字颜色 3 5 2 2 2" xfId="3620"/>
    <cellStyle name="40% - 强调文字颜色 3 5 2 3" xfId="3619"/>
    <cellStyle name="40% - 强调文字颜色 3 5 2_2015财政决算公开" xfId="3621"/>
    <cellStyle name="40% - 强调文字颜色 3 5 3" xfId="805"/>
    <cellStyle name="40% - 强调文字颜色 3 5 3 2" xfId="3622"/>
    <cellStyle name="40% - 强调文字颜色 3 5 4" xfId="3618"/>
    <cellStyle name="40% - 强调文字颜色 3 5_2015财政决算公开" xfId="3623"/>
    <cellStyle name="40% - 强调文字颜色 3 6" xfId="806"/>
    <cellStyle name="40% - 强调文字颜色 3 6 2" xfId="807"/>
    <cellStyle name="40% - 强调文字颜色 3 6 2 2" xfId="3625"/>
    <cellStyle name="40% - 强调文字颜色 3 6 3" xfId="3624"/>
    <cellStyle name="40% - 强调文字颜色 3 6_2015财政决算公开" xfId="3626"/>
    <cellStyle name="40% - 强调文字颜色 3 7" xfId="493"/>
    <cellStyle name="40% - 强调文字颜色 3 7 2" xfId="3627"/>
    <cellStyle name="40% - 强调文字颜色 3 8" xfId="2458"/>
    <cellStyle name="40% - 强调文字颜色 3 9" xfId="3585"/>
    <cellStyle name="40% - 强调文字颜色 4" xfId="808"/>
    <cellStyle name="40% - 强调文字颜色 4 2" xfId="809"/>
    <cellStyle name="40% - 强调文字颜色 4 2 2" xfId="810"/>
    <cellStyle name="40% - 强调文字颜色 4 2 2 2" xfId="811"/>
    <cellStyle name="40% - 强调文字颜色 4 2 2 2 2" xfId="812"/>
    <cellStyle name="40% - 强调文字颜色 4 2 2 2 2 2" xfId="3630"/>
    <cellStyle name="40% - 强调文字颜色 4 2 2 2 3" xfId="2469"/>
    <cellStyle name="40% - 强调文字颜色 4 2 2 2_2015财政决算公开" xfId="3631"/>
    <cellStyle name="40% - 强调文字颜色 4 2 2 3" xfId="814"/>
    <cellStyle name="40% - 强调文字颜色 4 2 2 3 2" xfId="2470"/>
    <cellStyle name="40% - 强调文字颜色 4 2 2 4" xfId="2468"/>
    <cellStyle name="40% - 强调文字颜色 4 2 2_2015财政决算公开" xfId="3632"/>
    <cellStyle name="40% - 强调文字颜色 4 2 3" xfId="815"/>
    <cellStyle name="40% - 强调文字颜色 4 2 3 2" xfId="818"/>
    <cellStyle name="40% - 强调文字颜色 4 2 3 2 2" xfId="821"/>
    <cellStyle name="40% - 强调文字颜色 4 2 3 2 2 2" xfId="3635"/>
    <cellStyle name="40% - 强调文字颜色 4 2 3 2 3" xfId="3634"/>
    <cellStyle name="40% - 强调文字颜色 4 2 3 2_2015财政决算公开" xfId="3636"/>
    <cellStyle name="40% - 强调文字颜色 4 2 3 3" xfId="824"/>
    <cellStyle name="40% - 强调文字颜色 4 2 3 3 2" xfId="3637"/>
    <cellStyle name="40% - 强调文字颜色 4 2 3 4" xfId="2471"/>
    <cellStyle name="40% - 强调文字颜色 4 2 3 5" xfId="3633"/>
    <cellStyle name="40% - 强调文字颜色 4 2 3_2015财政决算公开" xfId="3638"/>
    <cellStyle name="40% - 强调文字颜色 4 2 4" xfId="825"/>
    <cellStyle name="40% - 强调文字颜色 4 2 4 2" xfId="827"/>
    <cellStyle name="40% - 强调文字颜色 4 2 4 2 2" xfId="3640"/>
    <cellStyle name="40% - 强调文字颜色 4 2 4 3" xfId="2472"/>
    <cellStyle name="40% - 强调文字颜色 4 2 4 4" xfId="3639"/>
    <cellStyle name="40% - 强调文字颜色 4 2 4_2015财政决算公开" xfId="3641"/>
    <cellStyle name="40% - 强调文字颜色 4 2 5" xfId="828"/>
    <cellStyle name="40% - 强调文字颜色 4 2 5 2" xfId="3642"/>
    <cellStyle name="40% - 强调文字颜色 4 2 6" xfId="2467"/>
    <cellStyle name="40% - 强调文字颜色 4 2 7" xfId="3629"/>
    <cellStyle name="40% - 强调文字颜色 4 2_2015财政决算公开" xfId="3643"/>
    <cellStyle name="40% - 强调文字颜色 4 3" xfId="829"/>
    <cellStyle name="40% - 强调文字颜色 4 3 2" xfId="830"/>
    <cellStyle name="40% - 强调文字颜色 4 3 2 2" xfId="831"/>
    <cellStyle name="40% - 强调文字颜色 4 3 2 2 2" xfId="832"/>
    <cellStyle name="40% - 强调文字颜色 4 3 2 2 2 2" xfId="3646"/>
    <cellStyle name="40% - 强调文字颜色 4 3 2 2 3" xfId="3645"/>
    <cellStyle name="40% - 强调文字颜色 4 3 2 2_2015财政决算公开" xfId="3647"/>
    <cellStyle name="40% - 强调文字颜色 4 3 2 3" xfId="834"/>
    <cellStyle name="40% - 强调文字颜色 4 3 2 3 2" xfId="3648"/>
    <cellStyle name="40% - 强调文字颜色 4 3 2 4" xfId="3644"/>
    <cellStyle name="40% - 强调文字颜色 4 3 2_2015财政决算公开" xfId="3649"/>
    <cellStyle name="40% - 强调文字颜色 4 3 3" xfId="835"/>
    <cellStyle name="40% - 强调文字颜色 4 3 3 2" xfId="837"/>
    <cellStyle name="40% - 强调文字颜色 4 3 3 2 2" xfId="3651"/>
    <cellStyle name="40% - 强调文字颜色 4 3 3 3" xfId="3650"/>
    <cellStyle name="40% - 强调文字颜色 4 3 3_2015财政决算公开" xfId="3652"/>
    <cellStyle name="40% - 强调文字颜色 4 3 4" xfId="838"/>
    <cellStyle name="40% - 强调文字颜色 4 3 4 2" xfId="3653"/>
    <cellStyle name="40% - 强调文字颜色 4 3 5" xfId="2473"/>
    <cellStyle name="40% - 强调文字颜色 4 3_2015财政决算公开" xfId="3654"/>
    <cellStyle name="40% - 强调文字颜色 4 4" xfId="839"/>
    <cellStyle name="40% - 强调文字颜色 4 4 2" xfId="840"/>
    <cellStyle name="40% - 强调文字颜色 4 4 2 2" xfId="841"/>
    <cellStyle name="40% - 强调文字颜色 4 4 2 2 2" xfId="3657"/>
    <cellStyle name="40% - 强调文字颜色 4 4 2 3" xfId="3656"/>
    <cellStyle name="40% - 强调文字颜色 4 4 2_2015财政决算公开" xfId="3658"/>
    <cellStyle name="40% - 强调文字颜色 4 4 3" xfId="842"/>
    <cellStyle name="40% - 强调文字颜色 4 4 3 2" xfId="3659"/>
    <cellStyle name="40% - 强调文字颜色 4 4 4" xfId="3655"/>
    <cellStyle name="40% - 强调文字颜色 4 4_2015财政决算公开" xfId="3660"/>
    <cellStyle name="40% - 强调文字颜色 4 5" xfId="843"/>
    <cellStyle name="40% - 强调文字颜色 4 5 2" xfId="844"/>
    <cellStyle name="40% - 强调文字颜色 4 5 2 2" xfId="845"/>
    <cellStyle name="40% - 强调文字颜色 4 5 2 2 2" xfId="3663"/>
    <cellStyle name="40% - 强调文字颜色 4 5 2 3" xfId="3662"/>
    <cellStyle name="40% - 强调文字颜色 4 5 2_2015财政决算公开" xfId="3664"/>
    <cellStyle name="40% - 强调文字颜色 4 5 3" xfId="846"/>
    <cellStyle name="40% - 强调文字颜色 4 5 3 2" xfId="3665"/>
    <cellStyle name="40% - 强调文字颜色 4 5 4" xfId="3661"/>
    <cellStyle name="40% - 强调文字颜色 4 5_2015财政决算公开" xfId="3666"/>
    <cellStyle name="40% - 强调文字颜色 4 6" xfId="847"/>
    <cellStyle name="40% - 强调文字颜色 4 6 2" xfId="848"/>
    <cellStyle name="40% - 强调文字颜色 4 6 2 2" xfId="3668"/>
    <cellStyle name="40% - 强调文字颜色 4 6 3" xfId="3667"/>
    <cellStyle name="40% - 强调文字颜色 4 6_2015财政决算公开" xfId="3669"/>
    <cellStyle name="40% - 强调文字颜色 4 7" xfId="849"/>
    <cellStyle name="40% - 强调文字颜色 4 7 2" xfId="3670"/>
    <cellStyle name="40% - 强调文字颜色 4 8" xfId="2466"/>
    <cellStyle name="40% - 强调文字颜色 4 9" xfId="3628"/>
    <cellStyle name="40% - 强调文字颜色 5" xfId="850"/>
    <cellStyle name="40% - 强调文字颜色 5 2" xfId="852"/>
    <cellStyle name="40% - 强调文字颜色 5 2 2" xfId="854"/>
    <cellStyle name="40% - 强调文字颜色 5 2 2 2" xfId="856"/>
    <cellStyle name="40% - 强调文字颜色 5 2 2 2 2" xfId="277"/>
    <cellStyle name="40% - 强调文字颜色 5 2 2 2 2 2" xfId="3671"/>
    <cellStyle name="40% - 强调文字颜色 5 2 2 2 3" xfId="2477"/>
    <cellStyle name="40% - 强调文字颜色 5 2 2 2_2015财政决算公开" xfId="3672"/>
    <cellStyle name="40% - 强调文字颜色 5 2 2 3" xfId="859"/>
    <cellStyle name="40% - 强调文字颜色 5 2 2 3 2" xfId="2478"/>
    <cellStyle name="40% - 强调文字颜色 5 2 2 4" xfId="2476"/>
    <cellStyle name="40% - 强调文字颜色 5 2 2_2015财政决算公开" xfId="3673"/>
    <cellStyle name="40% - 强调文字颜色 5 2 3" xfId="860"/>
    <cellStyle name="40% - 强调文字颜色 5 2 3 2" xfId="863"/>
    <cellStyle name="40% - 强调文字颜色 5 2 3 2 2" xfId="3674"/>
    <cellStyle name="40% - 强调文字颜色 5 2 3 3" xfId="2479"/>
    <cellStyle name="40% - 强调文字颜色 5 2 3_2015财政决算公开" xfId="3675"/>
    <cellStyle name="40% - 强调文字颜色 5 2 4" xfId="864"/>
    <cellStyle name="40% - 强调文字颜色 5 2 4 2" xfId="2480"/>
    <cellStyle name="40% - 强调文字颜色 5 2 5" xfId="2475"/>
    <cellStyle name="40% - 强调文字颜色 5 2_2015财政决算公开" xfId="3676"/>
    <cellStyle name="40% - 强调文字颜色 5 3" xfId="866"/>
    <cellStyle name="40% - 强调文字颜色 5 3 2" xfId="867"/>
    <cellStyle name="40% - 强调文字颜色 5 3 2 2" xfId="869"/>
    <cellStyle name="40% - 强调文字颜色 5 3 2 2 2" xfId="35"/>
    <cellStyle name="40% - 强调文字颜色 5 3 2 2 2 2" xfId="3679"/>
    <cellStyle name="40% - 强调文字颜色 5 3 2 2 3" xfId="3678"/>
    <cellStyle name="40% - 强调文字颜色 5 3 2 2_2015财政决算公开" xfId="3680"/>
    <cellStyle name="40% - 强调文字颜色 5 3 2 3" xfId="872"/>
    <cellStyle name="40% - 强调文字颜色 5 3 2 3 2" xfId="3681"/>
    <cellStyle name="40% - 强调文字颜色 5 3 2 4" xfId="3677"/>
    <cellStyle name="40% - 强调文字颜色 5 3 2_2015财政决算公开" xfId="3682"/>
    <cellStyle name="40% - 强调文字颜色 5 3 3" xfId="873"/>
    <cellStyle name="40% - 强调文字颜色 5 3 3 2" xfId="875"/>
    <cellStyle name="40% - 强调文字颜色 5 3 3 2 2" xfId="3684"/>
    <cellStyle name="40% - 强调文字颜色 5 3 3 3" xfId="3683"/>
    <cellStyle name="40% - 强调文字颜色 5 3 3_2015财政决算公开" xfId="3685"/>
    <cellStyle name="40% - 强调文字颜色 5 3 4" xfId="876"/>
    <cellStyle name="40% - 强调文字颜色 5 3 4 2" xfId="3686"/>
    <cellStyle name="40% - 强调文字颜色 5 3 5" xfId="2481"/>
    <cellStyle name="40% - 强调文字颜色 5 3_2015财政决算公开" xfId="3687"/>
    <cellStyle name="40% - 强调文字颜色 5 4" xfId="877"/>
    <cellStyle name="40% - 强调文字颜色 5 4 2" xfId="878"/>
    <cellStyle name="40% - 强调文字颜色 5 4 2 2" xfId="880"/>
    <cellStyle name="40% - 强调文字颜色 5 4 2 2 2" xfId="3690"/>
    <cellStyle name="40% - 强调文字颜色 5 4 2 3" xfId="3689"/>
    <cellStyle name="40% - 强调文字颜色 5 4 2_2015财政决算公开" xfId="3691"/>
    <cellStyle name="40% - 强调文字颜色 5 4 3" xfId="881"/>
    <cellStyle name="40% - 强调文字颜色 5 4 3 2" xfId="3692"/>
    <cellStyle name="40% - 强调文字颜色 5 4 4" xfId="3688"/>
    <cellStyle name="40% - 强调文字颜色 5 4_2015财政决算公开" xfId="3693"/>
    <cellStyle name="40% - 强调文字颜色 5 5" xfId="882"/>
    <cellStyle name="40% - 强调文字颜色 5 5 2" xfId="883"/>
    <cellStyle name="40% - 强调文字颜色 5 5 2 2" xfId="885"/>
    <cellStyle name="40% - 强调文字颜色 5 5 2 2 2" xfId="3696"/>
    <cellStyle name="40% - 强调文字颜色 5 5 2 3" xfId="3695"/>
    <cellStyle name="40% - 强调文字颜色 5 5 2_2015财政决算公开" xfId="3697"/>
    <cellStyle name="40% - 强调文字颜色 5 5 3" xfId="886"/>
    <cellStyle name="40% - 强调文字颜色 5 5 3 2" xfId="3698"/>
    <cellStyle name="40% - 强调文字颜色 5 5 4" xfId="3694"/>
    <cellStyle name="40% - 强调文字颜色 5 5_2015财政决算公开" xfId="3699"/>
    <cellStyle name="40% - 强调文字颜色 5 6" xfId="889"/>
    <cellStyle name="40% - 强调文字颜色 5 6 2" xfId="892"/>
    <cellStyle name="40% - 强调文字颜色 5 6 2 2" xfId="3701"/>
    <cellStyle name="40% - 强调文字颜色 5 6 3" xfId="3700"/>
    <cellStyle name="40% - 强调文字颜色 5 6_2015财政决算公开" xfId="3702"/>
    <cellStyle name="40% - 强调文字颜色 5 7" xfId="895"/>
    <cellStyle name="40% - 强调文字颜色 5 7 2" xfId="3703"/>
    <cellStyle name="40% - 强调文字颜色 5 8" xfId="2474"/>
    <cellStyle name="40% - 强调文字颜色 6" xfId="896"/>
    <cellStyle name="40% - 强调文字颜色 6 2" xfId="898"/>
    <cellStyle name="40% - 强调文字颜色 6 2 2" xfId="900"/>
    <cellStyle name="40% - 强调文字颜色 6 2 2 2" xfId="903"/>
    <cellStyle name="40% - 强调文字颜色 6 2 2 2 2" xfId="905"/>
    <cellStyle name="40% - 强调文字颜色 6 2 2 2 2 2" xfId="3706"/>
    <cellStyle name="40% - 强调文字颜色 6 2 2 2 3" xfId="2485"/>
    <cellStyle name="40% - 强调文字颜色 6 2 2 2_2015财政决算公开" xfId="3707"/>
    <cellStyle name="40% - 强调文字颜色 6 2 2 3" xfId="908"/>
    <cellStyle name="40% - 强调文字颜色 6 2 2 3 2" xfId="2486"/>
    <cellStyle name="40% - 强调文字颜色 6 2 2 4" xfId="2484"/>
    <cellStyle name="40% - 强调文字颜色 6 2 2_2015财政决算公开" xfId="3708"/>
    <cellStyle name="40% - 强调文字颜色 6 2 3" xfId="909"/>
    <cellStyle name="40% - 强调文字颜色 6 2 3 2" xfId="911"/>
    <cellStyle name="40% - 强调文字颜色 6 2 3 2 2" xfId="913"/>
    <cellStyle name="40% - 强调文字颜色 6 2 3 2 2 2" xfId="3711"/>
    <cellStyle name="40% - 强调文字颜色 6 2 3 2 3" xfId="3710"/>
    <cellStyle name="40% - 强调文字颜色 6 2 3 2_2015财政决算公开" xfId="3712"/>
    <cellStyle name="40% - 强调文字颜色 6 2 3 3" xfId="915"/>
    <cellStyle name="40% - 强调文字颜色 6 2 3 3 2" xfId="3713"/>
    <cellStyle name="40% - 强调文字颜色 6 2 3 4" xfId="2487"/>
    <cellStyle name="40% - 强调文字颜色 6 2 3 5" xfId="3709"/>
    <cellStyle name="40% - 强调文字颜色 6 2 3_2015财政决算公开" xfId="3714"/>
    <cellStyle name="40% - 强调文字颜色 6 2 4" xfId="917"/>
    <cellStyle name="40% - 强调文字颜色 6 2 4 2" xfId="919"/>
    <cellStyle name="40% - 强调文字颜色 6 2 4 2 2" xfId="3716"/>
    <cellStyle name="40% - 强调文字颜色 6 2 4 3" xfId="2488"/>
    <cellStyle name="40% - 强调文字颜色 6 2 4 4" xfId="3715"/>
    <cellStyle name="40% - 强调文字颜色 6 2 4_2015财政决算公开" xfId="3717"/>
    <cellStyle name="40% - 强调文字颜色 6 2 5" xfId="921"/>
    <cellStyle name="40% - 强调文字颜色 6 2 5 2" xfId="3718"/>
    <cellStyle name="40% - 强调文字颜色 6 2 6" xfId="2483"/>
    <cellStyle name="40% - 强调文字颜色 6 2 7" xfId="3705"/>
    <cellStyle name="40% - 强调文字颜色 6 2_2015财政决算公开" xfId="3719"/>
    <cellStyle name="40% - 强调文字颜色 6 3" xfId="923"/>
    <cellStyle name="40% - 强调文字颜色 6 3 2" xfId="924"/>
    <cellStyle name="40% - 强调文字颜色 6 3 2 2" xfId="926"/>
    <cellStyle name="40% - 强调文字颜色 6 3 2 2 2" xfId="927"/>
    <cellStyle name="40% - 强调文字颜色 6 3 2 2 2 2" xfId="3722"/>
    <cellStyle name="40% - 强调文字颜色 6 3 2 2 3" xfId="3721"/>
    <cellStyle name="40% - 强调文字颜色 6 3 2 2_2015财政决算公开" xfId="3723"/>
    <cellStyle name="40% - 强调文字颜色 6 3 2 3" xfId="928"/>
    <cellStyle name="40% - 强调文字颜色 6 3 2 3 2" xfId="3724"/>
    <cellStyle name="40% - 强调文字颜色 6 3 2 4" xfId="3720"/>
    <cellStyle name="40% - 强调文字颜色 6 3 2_2015财政决算公开" xfId="3725"/>
    <cellStyle name="40% - 强调文字颜色 6 3 3" xfId="930"/>
    <cellStyle name="40% - 强调文字颜色 6 3 3 2" xfId="932"/>
    <cellStyle name="40% - 强调文字颜色 6 3 3 2 2" xfId="3727"/>
    <cellStyle name="40% - 强调文字颜色 6 3 3 3" xfId="3726"/>
    <cellStyle name="40% - 强调文字颜色 6 3 3_2015财政决算公开" xfId="3728"/>
    <cellStyle name="40% - 强调文字颜色 6 3 4" xfId="934"/>
    <cellStyle name="40% - 强调文字颜色 6 3 4 2" xfId="3729"/>
    <cellStyle name="40% - 强调文字颜色 6 3 5" xfId="2489"/>
    <cellStyle name="40% - 强调文字颜色 6 3_2015财政决算公开" xfId="3730"/>
    <cellStyle name="40% - 强调文字颜色 6 4" xfId="936"/>
    <cellStyle name="40% - 强调文字颜色 6 4 2" xfId="938"/>
    <cellStyle name="40% - 强调文字颜色 6 4 2 2" xfId="940"/>
    <cellStyle name="40% - 强调文字颜色 6 4 2 2 2" xfId="3733"/>
    <cellStyle name="40% - 强调文字颜色 6 4 2 3" xfId="3732"/>
    <cellStyle name="40% - 强调文字颜色 6 4 2_2015财政决算公开" xfId="3734"/>
    <cellStyle name="40% - 强调文字颜色 6 4 3" xfId="942"/>
    <cellStyle name="40% - 强调文字颜色 6 4 3 2" xfId="3735"/>
    <cellStyle name="40% - 强调文字颜色 6 4 4" xfId="3731"/>
    <cellStyle name="40% - 强调文字颜色 6 4_2015财政决算公开" xfId="3736"/>
    <cellStyle name="40% - 强调文字颜色 6 5" xfId="944"/>
    <cellStyle name="40% - 强调文字颜色 6 5 2" xfId="946"/>
    <cellStyle name="40% - 强调文字颜色 6 5 2 2" xfId="948"/>
    <cellStyle name="40% - 强调文字颜色 6 5 2 2 2" xfId="3739"/>
    <cellStyle name="40% - 强调文字颜色 6 5 2 3" xfId="3738"/>
    <cellStyle name="40% - 强调文字颜色 6 5 2_2015财政决算公开" xfId="3740"/>
    <cellStyle name="40% - 强调文字颜色 6 5 3" xfId="950"/>
    <cellStyle name="40% - 强调文字颜色 6 5 3 2" xfId="3741"/>
    <cellStyle name="40% - 强调文字颜色 6 5 4" xfId="3737"/>
    <cellStyle name="40% - 强调文字颜色 6 5_2015财政决算公开" xfId="3742"/>
    <cellStyle name="40% - 强调文字颜色 6 6" xfId="954"/>
    <cellStyle name="40% - 强调文字颜色 6 6 2" xfId="957"/>
    <cellStyle name="40% - 强调文字颜色 6 6 2 2" xfId="3744"/>
    <cellStyle name="40% - 强调文字颜色 6 6 3" xfId="3743"/>
    <cellStyle name="40% - 强调文字颜色 6 6_2015财政决算公开" xfId="3745"/>
    <cellStyle name="40% - 强调文字颜色 6 7" xfId="960"/>
    <cellStyle name="40% - 强调文字颜色 6 7 2" xfId="3746"/>
    <cellStyle name="40% - 强调文字颜色 6 8" xfId="2482"/>
    <cellStyle name="40% - 强调文字颜色 6 9" xfId="3704"/>
    <cellStyle name="40% - 着色 1" xfId="2719"/>
    <cellStyle name="40% - 着色 2" xfId="2710"/>
    <cellStyle name="40% - 着色 2 2" xfId="2815"/>
    <cellStyle name="40% - 着色 3" xfId="2717"/>
    <cellStyle name="40% - 着色 3 2" xfId="2807"/>
    <cellStyle name="40% - 着色 4" xfId="2709"/>
    <cellStyle name="40% - 着色 4 2" xfId="2816"/>
    <cellStyle name="40% - 着色 5" xfId="2692"/>
    <cellStyle name="40% - 着色 6" xfId="2690"/>
    <cellStyle name="40% - 着色 6 2" xfId="2818"/>
    <cellStyle name="60% - 强调文字颜色 1" xfId="961"/>
    <cellStyle name="60% - 强调文字颜色 1 2" xfId="962"/>
    <cellStyle name="60% - 强调文字颜色 1 2 2" xfId="963"/>
    <cellStyle name="60% - 强调文字颜色 1 2 2 2" xfId="964"/>
    <cellStyle name="60% - 强调文字颜色 1 2 2 2 2" xfId="965"/>
    <cellStyle name="60% - 强调文字颜色 1 2 2 2 2 2" xfId="3749"/>
    <cellStyle name="60% - 强调文字颜色 1 2 2 2 3" xfId="2493"/>
    <cellStyle name="60% - 强调文字颜色 1 2 2 3" xfId="966"/>
    <cellStyle name="60% - 强调文字颜色 1 2 2 3 2" xfId="2494"/>
    <cellStyle name="60% - 强调文字颜色 1 2 2 4" xfId="2492"/>
    <cellStyle name="60% - 强调文字颜色 1 2 3" xfId="967"/>
    <cellStyle name="60% - 强调文字颜色 1 2 3 2" xfId="968"/>
    <cellStyle name="60% - 强调文字颜色 1 2 3 2 2" xfId="969"/>
    <cellStyle name="60% - 强调文字颜色 1 2 3 2 2 2" xfId="3752"/>
    <cellStyle name="60% - 强调文字颜色 1 2 3 2 3" xfId="3751"/>
    <cellStyle name="60% - 强调文字颜色 1 2 3 3" xfId="970"/>
    <cellStyle name="60% - 强调文字颜色 1 2 3 3 2" xfId="3753"/>
    <cellStyle name="60% - 强调文字颜色 1 2 3 4" xfId="2495"/>
    <cellStyle name="60% - 强调文字颜色 1 2 3 5" xfId="3750"/>
    <cellStyle name="60% - 强调文字颜色 1 2 4" xfId="972"/>
    <cellStyle name="60% - 强调文字颜色 1 2 4 2" xfId="973"/>
    <cellStyle name="60% - 强调文字颜色 1 2 4 2 2" xfId="3755"/>
    <cellStyle name="60% - 强调文字颜色 1 2 4 3" xfId="3754"/>
    <cellStyle name="60% - 强调文字颜色 1 2 5" xfId="974"/>
    <cellStyle name="60% - 强调文字颜色 1 2 5 2" xfId="3756"/>
    <cellStyle name="60% - 强调文字颜色 1 2 6" xfId="2491"/>
    <cellStyle name="60% - 强调文字颜色 1 2 7" xfId="3748"/>
    <cellStyle name="60% - 强调文字颜色 1 2_2015财政决算公开" xfId="3757"/>
    <cellStyle name="60% - 强调文字颜色 1 3" xfId="975"/>
    <cellStyle name="60% - 强调文字颜色 1 3 2" xfId="976"/>
    <cellStyle name="60% - 强调文字颜色 1 3 2 2" xfId="977"/>
    <cellStyle name="60% - 强调文字颜色 1 3 2 2 2" xfId="979"/>
    <cellStyle name="60% - 强调文字颜色 1 3 2 2 2 2" xfId="3760"/>
    <cellStyle name="60% - 强调文字颜色 1 3 2 2 3" xfId="3759"/>
    <cellStyle name="60% - 强调文字颜色 1 3 2 3" xfId="980"/>
    <cellStyle name="60% - 强调文字颜色 1 3 2 3 2" xfId="3761"/>
    <cellStyle name="60% - 强调文字颜色 1 3 2 4" xfId="3758"/>
    <cellStyle name="60% - 强调文字颜色 1 3 3" xfId="981"/>
    <cellStyle name="60% - 强调文字颜色 1 3 3 2" xfId="982"/>
    <cellStyle name="60% - 强调文字颜色 1 3 3 2 2" xfId="3763"/>
    <cellStyle name="60% - 强调文字颜色 1 3 3 3" xfId="3762"/>
    <cellStyle name="60% - 强调文字颜色 1 3 4" xfId="983"/>
    <cellStyle name="60% - 强调文字颜色 1 3 4 2" xfId="3764"/>
    <cellStyle name="60% - 强调文字颜色 1 3 5" xfId="2496"/>
    <cellStyle name="60% - 强调文字颜色 1 4" xfId="985"/>
    <cellStyle name="60% - 强调文字颜色 1 4 2" xfId="986"/>
    <cellStyle name="60% - 强调文字颜色 1 4 2 2" xfId="987"/>
    <cellStyle name="60% - 强调文字颜色 1 4 2 2 2" xfId="3767"/>
    <cellStyle name="60% - 强调文字颜色 1 4 2 3" xfId="3766"/>
    <cellStyle name="60% - 强调文字颜色 1 4 3" xfId="988"/>
    <cellStyle name="60% - 强调文字颜色 1 4 3 2" xfId="3768"/>
    <cellStyle name="60% - 强调文字颜色 1 4 4" xfId="3765"/>
    <cellStyle name="60% - 强调文字颜色 1 5" xfId="990"/>
    <cellStyle name="60% - 强调文字颜色 1 5 2" xfId="991"/>
    <cellStyle name="60% - 强调文字颜色 1 5 2 2" xfId="992"/>
    <cellStyle name="60% - 强调文字颜色 1 5 2 2 2" xfId="3771"/>
    <cellStyle name="60% - 强调文字颜色 1 5 2 3" xfId="3770"/>
    <cellStyle name="60% - 强调文字颜色 1 5 3" xfId="993"/>
    <cellStyle name="60% - 强调文字颜色 1 5 3 2" xfId="3772"/>
    <cellStyle name="60% - 强调文字颜色 1 5 4" xfId="3769"/>
    <cellStyle name="60% - 强调文字颜色 1 6" xfId="995"/>
    <cellStyle name="60% - 强调文字颜色 1 6 2" xfId="996"/>
    <cellStyle name="60% - 强调文字颜色 1 6 2 2" xfId="3774"/>
    <cellStyle name="60% - 强调文字颜色 1 6 3" xfId="3773"/>
    <cellStyle name="60% - 强调文字颜色 1 7" xfId="998"/>
    <cellStyle name="60% - 强调文字颜色 1 7 2" xfId="3775"/>
    <cellStyle name="60% - 强调文字颜色 1 8" xfId="2490"/>
    <cellStyle name="60% - 强调文字颜色 1 9" xfId="3747"/>
    <cellStyle name="60% - 强调文字颜色 2" xfId="999"/>
    <cellStyle name="60% - 强调文字颜色 2 2" xfId="1000"/>
    <cellStyle name="60% - 强调文字颜色 2 2 2" xfId="1001"/>
    <cellStyle name="60% - 强调文字颜色 2 2 2 2" xfId="1003"/>
    <cellStyle name="60% - 强调文字颜色 2 2 2 2 2" xfId="1004"/>
    <cellStyle name="60% - 强调文字颜色 2 2 2 2 2 2" xfId="3778"/>
    <cellStyle name="60% - 强调文字颜色 2 2 2 2 3" xfId="2500"/>
    <cellStyle name="60% - 强调文字颜色 2 2 2 3" xfId="1005"/>
    <cellStyle name="60% - 强调文字颜色 2 2 2 3 2" xfId="2501"/>
    <cellStyle name="60% - 强调文字颜色 2 2 2 4" xfId="2499"/>
    <cellStyle name="60% - 强调文字颜色 2 2 3" xfId="1007"/>
    <cellStyle name="60% - 强调文字颜色 2 2 3 2" xfId="1009"/>
    <cellStyle name="60% - 强调文字颜色 2 2 3 2 2" xfId="1011"/>
    <cellStyle name="60% - 强调文字颜色 2 2 3 2 2 2" xfId="3781"/>
    <cellStyle name="60% - 强调文字颜色 2 2 3 2 3" xfId="3780"/>
    <cellStyle name="60% - 强调文字颜色 2 2 3 3" xfId="1013"/>
    <cellStyle name="60% - 强调文字颜色 2 2 3 3 2" xfId="3782"/>
    <cellStyle name="60% - 强调文字颜色 2 2 3 4" xfId="2502"/>
    <cellStyle name="60% - 强调文字颜色 2 2 3 5" xfId="3779"/>
    <cellStyle name="60% - 强调文字颜色 2 2 4" xfId="1015"/>
    <cellStyle name="60% - 强调文字颜色 2 2 4 2" xfId="1017"/>
    <cellStyle name="60% - 强调文字颜色 2 2 4 2 2" xfId="3784"/>
    <cellStyle name="60% - 强调文字颜色 2 2 4 3" xfId="3783"/>
    <cellStyle name="60% - 强调文字颜色 2 2 5" xfId="1018"/>
    <cellStyle name="60% - 强调文字颜色 2 2 5 2" xfId="3785"/>
    <cellStyle name="60% - 强调文字颜色 2 2 6" xfId="2498"/>
    <cellStyle name="60% - 强调文字颜色 2 2 7" xfId="3777"/>
    <cellStyle name="60% - 强调文字颜色 2 2_2015财政决算公开" xfId="3786"/>
    <cellStyle name="60% - 强调文字颜色 2 3" xfId="1020"/>
    <cellStyle name="60% - 强调文字颜色 2 3 2" xfId="1022"/>
    <cellStyle name="60% - 强调文字颜色 2 3 2 2" xfId="888"/>
    <cellStyle name="60% - 强调文字颜色 2 3 2 2 2" xfId="891"/>
    <cellStyle name="60% - 强调文字颜色 2 3 2 2 2 2" xfId="3789"/>
    <cellStyle name="60% - 强调文字颜色 2 3 2 2 3" xfId="3788"/>
    <cellStyle name="60% - 强调文字颜色 2 3 2 3" xfId="894"/>
    <cellStyle name="60% - 强调文字颜色 2 3 2 3 2" xfId="3790"/>
    <cellStyle name="60% - 强调文字颜色 2 3 2 4" xfId="3787"/>
    <cellStyle name="60% - 强调文字颜色 2 3 3" xfId="1024"/>
    <cellStyle name="60% - 强调文字颜色 2 3 3 2" xfId="953"/>
    <cellStyle name="60% - 强调文字颜色 2 3 3 2 2" xfId="3792"/>
    <cellStyle name="60% - 强调文字颜色 2 3 3 3" xfId="3791"/>
    <cellStyle name="60% - 强调文字颜色 2 3 4" xfId="1026"/>
    <cellStyle name="60% - 强调文字颜色 2 3 4 2" xfId="3793"/>
    <cellStyle name="60% - 强调文字颜色 2 3 5" xfId="2503"/>
    <cellStyle name="60% - 强调文字颜色 2 4" xfId="1027"/>
    <cellStyle name="60% - 强调文字颜色 2 4 2" xfId="1028"/>
    <cellStyle name="60% - 强调文字颜色 2 4 2 2" xfId="1029"/>
    <cellStyle name="60% - 强调文字颜色 2 4 2 2 2" xfId="3796"/>
    <cellStyle name="60% - 强调文字颜色 2 4 2 3" xfId="3795"/>
    <cellStyle name="60% - 强调文字颜色 2 4 3" xfId="1030"/>
    <cellStyle name="60% - 强调文字颜色 2 4 3 2" xfId="3797"/>
    <cellStyle name="60% - 强调文字颜色 2 4 4" xfId="3794"/>
    <cellStyle name="60% - 强调文字颜色 2 5" xfId="1031"/>
    <cellStyle name="60% - 强调文字颜色 2 5 2" xfId="1032"/>
    <cellStyle name="60% - 强调文字颜色 2 5 2 2" xfId="1033"/>
    <cellStyle name="60% - 强调文字颜色 2 5 2 2 2" xfId="3800"/>
    <cellStyle name="60% - 强调文字颜色 2 5 2 3" xfId="3799"/>
    <cellStyle name="60% - 强调文字颜色 2 5 3" xfId="1034"/>
    <cellStyle name="60% - 强调文字颜色 2 5 3 2" xfId="3801"/>
    <cellStyle name="60% - 强调文字颜色 2 5 4" xfId="3798"/>
    <cellStyle name="60% - 强调文字颜色 2 6" xfId="1035"/>
    <cellStyle name="60% - 强调文字颜色 2 6 2" xfId="1036"/>
    <cellStyle name="60% - 强调文字颜色 2 6 2 2" xfId="3803"/>
    <cellStyle name="60% - 强调文字颜色 2 6 3" xfId="3802"/>
    <cellStyle name="60% - 强调文字颜色 2 7" xfId="1038"/>
    <cellStyle name="60% - 强调文字颜色 2 7 2" xfId="3804"/>
    <cellStyle name="60% - 强调文字颜色 2 8" xfId="2497"/>
    <cellStyle name="60% - 强调文字颜色 2 9" xfId="3776"/>
    <cellStyle name="60% - 强调文字颜色 3" xfId="1039"/>
    <cellStyle name="60% - 强调文字颜色 3 2" xfId="1040"/>
    <cellStyle name="60% - 强调文字颜色 3 2 2" xfId="1041"/>
    <cellStyle name="60% - 强调文字颜色 3 2 2 2" xfId="1042"/>
    <cellStyle name="60% - 强调文字颜色 3 2 2 2 2" xfId="1043"/>
    <cellStyle name="60% - 强调文字颜色 3 2 2 2 2 2" xfId="3807"/>
    <cellStyle name="60% - 强调文字颜色 3 2 2 2 3" xfId="2507"/>
    <cellStyle name="60% - 强调文字颜色 3 2 2 3" xfId="1044"/>
    <cellStyle name="60% - 强调文字颜色 3 2 2 3 2" xfId="2508"/>
    <cellStyle name="60% - 强调文字颜色 3 2 2 4" xfId="2506"/>
    <cellStyle name="60% - 强调文字颜色 3 2 3" xfId="1045"/>
    <cellStyle name="60% - 强调文字颜色 3 2 3 2" xfId="1047"/>
    <cellStyle name="60% - 强调文字颜色 3 2 3 2 2" xfId="1050"/>
    <cellStyle name="60% - 强调文字颜色 3 2 3 2 2 2" xfId="3810"/>
    <cellStyle name="60% - 强调文字颜色 3 2 3 2 3" xfId="3809"/>
    <cellStyle name="60% - 强调文字颜色 3 2 3 3" xfId="1052"/>
    <cellStyle name="60% - 强调文字颜色 3 2 3 3 2" xfId="3811"/>
    <cellStyle name="60% - 强调文字颜色 3 2 3 4" xfId="2509"/>
    <cellStyle name="60% - 强调文字颜色 3 2 3 5" xfId="3808"/>
    <cellStyle name="60% - 强调文字颜色 3 2 4" xfId="1008"/>
    <cellStyle name="60% - 强调文字颜色 3 2 4 2" xfId="1010"/>
    <cellStyle name="60% - 强调文字颜色 3 2 4 2 2" xfId="3813"/>
    <cellStyle name="60% - 强调文字颜色 3 2 4 3" xfId="3812"/>
    <cellStyle name="60% - 强调文字颜色 3 2 5" xfId="1012"/>
    <cellStyle name="60% - 强调文字颜色 3 2 5 2" xfId="3814"/>
    <cellStyle name="60% - 强调文字颜色 3 2 6" xfId="2505"/>
    <cellStyle name="60% - 强调文字颜色 3 2 7" xfId="3806"/>
    <cellStyle name="60% - 强调文字颜色 3 2_2015财政决算公开" xfId="3815"/>
    <cellStyle name="60% - 强调文字颜色 3 3" xfId="560"/>
    <cellStyle name="60% - 强调文字颜色 3 3 2" xfId="1053"/>
    <cellStyle name="60% - 强调文字颜色 3 3 2 2" xfId="1054"/>
    <cellStyle name="60% - 强调文字颜色 3 3 2 2 2" xfId="1055"/>
    <cellStyle name="60% - 强调文字颜色 3 3 2 2 2 2" xfId="3818"/>
    <cellStyle name="60% - 强调文字颜色 3 3 2 2 3" xfId="3817"/>
    <cellStyle name="60% - 强调文字颜色 3 3 2 3" xfId="1056"/>
    <cellStyle name="60% - 强调文字颜色 3 3 2 3 2" xfId="3819"/>
    <cellStyle name="60% - 强调文字颜色 3 3 2 4" xfId="3816"/>
    <cellStyle name="60% - 强调文字颜色 3 3 3" xfId="1057"/>
    <cellStyle name="60% - 强调文字颜色 3 3 3 2" xfId="1058"/>
    <cellStyle name="60% - 强调文字颜色 3 3 3 2 2" xfId="3821"/>
    <cellStyle name="60% - 强调文字颜色 3 3 3 3" xfId="3820"/>
    <cellStyle name="60% - 强调文字颜色 3 3 4" xfId="1016"/>
    <cellStyle name="60% - 强调文字颜色 3 3 4 2" xfId="3822"/>
    <cellStyle name="60% - 强调文字颜色 3 3 5" xfId="2510"/>
    <cellStyle name="60% - 强调文字颜色 3 4" xfId="1059"/>
    <cellStyle name="60% - 强调文字颜色 3 4 2" xfId="1060"/>
    <cellStyle name="60% - 强调文字颜色 3 4 2 2" xfId="1061"/>
    <cellStyle name="60% - 强调文字颜色 3 4 2 2 2" xfId="3825"/>
    <cellStyle name="60% - 强调文字颜色 3 4 2 3" xfId="3824"/>
    <cellStyle name="60% - 强调文字颜色 3 4 3" xfId="1062"/>
    <cellStyle name="60% - 强调文字颜色 3 4 3 2" xfId="3826"/>
    <cellStyle name="60% - 强调文字颜色 3 4 4" xfId="3823"/>
    <cellStyle name="60% - 强调文字颜色 3 5" xfId="1064"/>
    <cellStyle name="60% - 强调文字颜色 3 5 2" xfId="1065"/>
    <cellStyle name="60% - 强调文字颜色 3 5 2 2" xfId="1066"/>
    <cellStyle name="60% - 强调文字颜色 3 5 2 2 2" xfId="3829"/>
    <cellStyle name="60% - 强调文字颜色 3 5 2 3" xfId="3828"/>
    <cellStyle name="60% - 强调文字颜色 3 5 3" xfId="1067"/>
    <cellStyle name="60% - 强调文字颜色 3 5 3 2" xfId="3830"/>
    <cellStyle name="60% - 强调文字颜色 3 5 4" xfId="3827"/>
    <cellStyle name="60% - 强调文字颜色 3 6" xfId="1068"/>
    <cellStyle name="60% - 强调文字颜色 3 6 2" xfId="1069"/>
    <cellStyle name="60% - 强调文字颜色 3 6 2 2" xfId="3832"/>
    <cellStyle name="60% - 强调文字颜色 3 6 3" xfId="3831"/>
    <cellStyle name="60% - 强调文字颜色 3 7" xfId="1070"/>
    <cellStyle name="60% - 强调文字颜色 3 7 2" xfId="3833"/>
    <cellStyle name="60% - 强调文字颜色 3 8" xfId="2504"/>
    <cellStyle name="60% - 强调文字颜色 3 9" xfId="3805"/>
    <cellStyle name="60% - 强调文字颜色 4" xfId="1071"/>
    <cellStyle name="60% - 强调文字颜色 4 2" xfId="1072"/>
    <cellStyle name="60% - 强调文字颜色 4 2 2" xfId="935"/>
    <cellStyle name="60% - 强调文字颜色 4 2 2 2" xfId="937"/>
    <cellStyle name="60% - 强调文字颜色 4 2 2 2 2" xfId="939"/>
    <cellStyle name="60% - 强调文字颜色 4 2 2 2 2 2" xfId="3836"/>
    <cellStyle name="60% - 强调文字颜色 4 2 2 2 3" xfId="2514"/>
    <cellStyle name="60% - 强调文字颜色 4 2 2 3" xfId="941"/>
    <cellStyle name="60% - 强调文字颜色 4 2 2 3 2" xfId="2515"/>
    <cellStyle name="60% - 强调文字颜色 4 2 2 4" xfId="2513"/>
    <cellStyle name="60% - 强调文字颜色 4 2 3" xfId="943"/>
    <cellStyle name="60% - 强调文字颜色 4 2 3 2" xfId="945"/>
    <cellStyle name="60% - 强调文字颜色 4 2 3 2 2" xfId="947"/>
    <cellStyle name="60% - 强调文字颜色 4 2 3 2 2 2" xfId="3839"/>
    <cellStyle name="60% - 强调文字颜色 4 2 3 2 3" xfId="3838"/>
    <cellStyle name="60% - 强调文字颜色 4 2 3 3" xfId="949"/>
    <cellStyle name="60% - 强调文字颜色 4 2 3 3 2" xfId="3840"/>
    <cellStyle name="60% - 强调文字颜色 4 2 3 4" xfId="2516"/>
    <cellStyle name="60% - 强调文字颜色 4 2 3 5" xfId="3837"/>
    <cellStyle name="60% - 强调文字颜色 4 2 4" xfId="952"/>
    <cellStyle name="60% - 强调文字颜色 4 2 4 2" xfId="956"/>
    <cellStyle name="60% - 强调文字颜色 4 2 4 2 2" xfId="3842"/>
    <cellStyle name="60% - 强调文字颜色 4 2 4 3" xfId="3841"/>
    <cellStyle name="60% - 强调文字颜色 4 2 5" xfId="959"/>
    <cellStyle name="60% - 强调文字颜色 4 2 5 2" xfId="3843"/>
    <cellStyle name="60% - 强调文字颜色 4 2 6" xfId="2512"/>
    <cellStyle name="60% - 强调文字颜色 4 2 7" xfId="3835"/>
    <cellStyle name="60% - 强调文字颜色 4 2_2015财政决算公开" xfId="3844"/>
    <cellStyle name="60% - 强调文字颜色 4 3" xfId="1073"/>
    <cellStyle name="60% - 强调文字颜色 4 3 2" xfId="1076"/>
    <cellStyle name="60% - 强调文字颜色 4 3 2 2" xfId="1079"/>
    <cellStyle name="60% - 强调文字颜色 4 3 2 2 2" xfId="1080"/>
    <cellStyle name="60% - 强调文字颜色 4 3 2 2 2 2" xfId="3847"/>
    <cellStyle name="60% - 强调文字颜色 4 3 2 2 3" xfId="3846"/>
    <cellStyle name="60% - 强调文字颜色 4 3 2 3" xfId="1082"/>
    <cellStyle name="60% - 强调文字颜色 4 3 2 3 2" xfId="3848"/>
    <cellStyle name="60% - 强调文字颜色 4 3 2 4" xfId="3845"/>
    <cellStyle name="60% - 强调文字颜色 4 3 3" xfId="1086"/>
    <cellStyle name="60% - 强调文字颜色 4 3 3 2" xfId="1090"/>
    <cellStyle name="60% - 强调文字颜色 4 3 3 2 2" xfId="3850"/>
    <cellStyle name="60% - 强调文字颜色 4 3 3 3" xfId="3849"/>
    <cellStyle name="60% - 强调文字颜色 4 3 4" xfId="1095"/>
    <cellStyle name="60% - 强调文字颜色 4 3 4 2" xfId="3851"/>
    <cellStyle name="60% - 强调文字颜色 4 3 5" xfId="2517"/>
    <cellStyle name="60% - 强调文字颜色 4 4" xfId="1096"/>
    <cellStyle name="60% - 强调文字颜色 4 4 2" xfId="1097"/>
    <cellStyle name="60% - 强调文字颜色 4 4 2 2" xfId="240"/>
    <cellStyle name="60% - 强调文字颜色 4 4 2 2 2" xfId="3854"/>
    <cellStyle name="60% - 强调文字颜色 4 4 2 3" xfId="3853"/>
    <cellStyle name="60% - 强调文字颜色 4 4 3" xfId="1099"/>
    <cellStyle name="60% - 强调文字颜色 4 4 3 2" xfId="3855"/>
    <cellStyle name="60% - 强调文字颜色 4 4 4" xfId="3852"/>
    <cellStyle name="60% - 强调文字颜色 4 5" xfId="1100"/>
    <cellStyle name="60% - 强调文字颜色 4 5 2" xfId="1101"/>
    <cellStyle name="60% - 强调文字颜色 4 5 2 2" xfId="408"/>
    <cellStyle name="60% - 强调文字颜色 4 5 2 2 2" xfId="3858"/>
    <cellStyle name="60% - 强调文字颜色 4 5 2 3" xfId="3857"/>
    <cellStyle name="60% - 强调文字颜色 4 5 3" xfId="1103"/>
    <cellStyle name="60% - 强调文字颜色 4 5 3 2" xfId="3859"/>
    <cellStyle name="60% - 强调文字颜色 4 5 4" xfId="3856"/>
    <cellStyle name="60% - 强调文字颜色 4 6" xfId="1104"/>
    <cellStyle name="60% - 强调文字颜色 4 6 2" xfId="1106"/>
    <cellStyle name="60% - 强调文字颜色 4 6 2 2" xfId="3861"/>
    <cellStyle name="60% - 强调文字颜色 4 6 3" xfId="3860"/>
    <cellStyle name="60% - 强调文字颜色 4 7" xfId="1107"/>
    <cellStyle name="60% - 强调文字颜色 4 7 2" xfId="3862"/>
    <cellStyle name="60% - 强调文字颜色 4 8" xfId="2511"/>
    <cellStyle name="60% - 强调文字颜色 4 9" xfId="3834"/>
    <cellStyle name="60% - 强调文字颜色 5" xfId="1108"/>
    <cellStyle name="60% - 强调文字颜色 5 2" xfId="1109"/>
    <cellStyle name="60% - 强调文字颜色 5 2 2" xfId="1110"/>
    <cellStyle name="60% - 强调文字颜色 5 2 2 2" xfId="1111"/>
    <cellStyle name="60% - 强调文字颜色 5 2 2 2 2" xfId="1113"/>
    <cellStyle name="60% - 强调文字颜色 5 2 2 2 2 2" xfId="3865"/>
    <cellStyle name="60% - 强调文字颜色 5 2 2 2 3" xfId="2521"/>
    <cellStyle name="60% - 强调文字颜色 5 2 2 3" xfId="1115"/>
    <cellStyle name="60% - 强调文字颜色 5 2 2 3 2" xfId="2522"/>
    <cellStyle name="60% - 强调文字颜色 5 2 2 4" xfId="2520"/>
    <cellStyle name="60% - 强调文字颜色 5 2 3" xfId="1116"/>
    <cellStyle name="60% - 强调文字颜色 5 2 3 2" xfId="1117"/>
    <cellStyle name="60% - 强调文字颜色 5 2 3 2 2" xfId="1118"/>
    <cellStyle name="60% - 强调文字颜色 5 2 3 2 2 2" xfId="3868"/>
    <cellStyle name="60% - 强调文字颜色 5 2 3 2 3" xfId="3867"/>
    <cellStyle name="60% - 强调文字颜色 5 2 3 3" xfId="1119"/>
    <cellStyle name="60% - 强调文字颜色 5 2 3 3 2" xfId="3869"/>
    <cellStyle name="60% - 强调文字颜色 5 2 3 4" xfId="2523"/>
    <cellStyle name="60% - 强调文字颜色 5 2 3 5" xfId="3866"/>
    <cellStyle name="60% - 强调文字颜色 5 2 4" xfId="1120"/>
    <cellStyle name="60% - 强调文字颜色 5 2 4 2" xfId="1121"/>
    <cellStyle name="60% - 强调文字颜色 5 2 4 2 2" xfId="3871"/>
    <cellStyle name="60% - 强调文字颜色 5 2 4 3" xfId="3870"/>
    <cellStyle name="60% - 强调文字颜色 5 2 5" xfId="1123"/>
    <cellStyle name="60% - 强调文字颜色 5 2 5 2" xfId="3872"/>
    <cellStyle name="60% - 强调文字颜色 5 2 6" xfId="2519"/>
    <cellStyle name="60% - 强调文字颜色 5 2 7" xfId="3864"/>
    <cellStyle name="60% - 强调文字颜色 5 2_2015财政决算公开" xfId="3873"/>
    <cellStyle name="60% - 强调文字颜色 5 3" xfId="1124"/>
    <cellStyle name="60% - 强调文字颜色 5 3 2" xfId="1125"/>
    <cellStyle name="60% - 强调文字颜色 5 3 2 2" xfId="37"/>
    <cellStyle name="60% - 强调文字颜色 5 3 2 2 2" xfId="1126"/>
    <cellStyle name="60% - 强调文字颜色 5 3 2 2 2 2" xfId="3876"/>
    <cellStyle name="60% - 强调文字颜色 5 3 2 2 3" xfId="3875"/>
    <cellStyle name="60% - 强调文字颜色 5 3 2 3" xfId="128"/>
    <cellStyle name="60% - 强调文字颜色 5 3 2 3 2" xfId="3877"/>
    <cellStyle name="60% - 强调文字颜色 5 3 2 4" xfId="3874"/>
    <cellStyle name="60% - 强调文字颜色 5 3 3" xfId="1128"/>
    <cellStyle name="60% - 强调文字颜色 5 3 3 2" xfId="1130"/>
    <cellStyle name="60% - 强调文字颜色 5 3 3 2 2" xfId="3879"/>
    <cellStyle name="60% - 强调文字颜色 5 3 3 3" xfId="3878"/>
    <cellStyle name="60% - 强调文字颜色 5 3 4" xfId="1132"/>
    <cellStyle name="60% - 强调文字颜色 5 3 4 2" xfId="3880"/>
    <cellStyle name="60% - 强调文字颜色 5 3 5" xfId="2524"/>
    <cellStyle name="60% - 强调文字颜色 5 4" xfId="1133"/>
    <cellStyle name="60% - 强调文字颜色 5 4 2" xfId="1134"/>
    <cellStyle name="60% - 强调文字颜色 5 4 2 2" xfId="439"/>
    <cellStyle name="60% - 强调文字颜色 5 4 2 2 2" xfId="3883"/>
    <cellStyle name="60% - 强调文字颜色 5 4 2 3" xfId="3882"/>
    <cellStyle name="60% - 强调文字颜色 5 4 3" xfId="1136"/>
    <cellStyle name="60% - 强调文字颜色 5 4 3 2" xfId="3884"/>
    <cellStyle name="60% - 强调文字颜色 5 4 4" xfId="3881"/>
    <cellStyle name="60% - 强调文字颜色 5 5" xfId="1137"/>
    <cellStyle name="60% - 强调文字颜色 5 5 2" xfId="1138"/>
    <cellStyle name="60% - 强调文字颜色 5 5 2 2" xfId="541"/>
    <cellStyle name="60% - 强调文字颜色 5 5 2 2 2" xfId="3887"/>
    <cellStyle name="60% - 强调文字颜色 5 5 2 3" xfId="3886"/>
    <cellStyle name="60% - 强调文字颜色 5 5 3" xfId="1139"/>
    <cellStyle name="60% - 强调文字颜色 5 5 3 2" xfId="3888"/>
    <cellStyle name="60% - 强调文字颜色 5 5 4" xfId="3885"/>
    <cellStyle name="60% - 强调文字颜色 5 6" xfId="1140"/>
    <cellStyle name="60% - 强调文字颜色 5 6 2" xfId="1141"/>
    <cellStyle name="60% - 强调文字颜色 5 6 2 2" xfId="3890"/>
    <cellStyle name="60% - 强调文字颜色 5 6 3" xfId="3889"/>
    <cellStyle name="60% - 强调文字颜色 5 7" xfId="1142"/>
    <cellStyle name="60% - 强调文字颜色 5 7 2" xfId="3891"/>
    <cellStyle name="60% - 强调文字颜色 5 8" xfId="2518"/>
    <cellStyle name="60% - 强调文字颜色 5 9" xfId="3863"/>
    <cellStyle name="60% - 强调文字颜色 6" xfId="1143"/>
    <cellStyle name="60% - 强调文字颜色 6 2" xfId="1144"/>
    <cellStyle name="60% - 强调文字颜色 6 2 2" xfId="1145"/>
    <cellStyle name="60% - 强调文字颜色 6 2 2 2" xfId="1146"/>
    <cellStyle name="60% - 强调文字颜色 6 2 2 2 2" xfId="1147"/>
    <cellStyle name="60% - 强调文字颜色 6 2 2 2 2 2" xfId="3894"/>
    <cellStyle name="60% - 强调文字颜色 6 2 2 2 3" xfId="2528"/>
    <cellStyle name="60% - 强调文字颜色 6 2 2 3" xfId="1148"/>
    <cellStyle name="60% - 强调文字颜色 6 2 2 3 2" xfId="2529"/>
    <cellStyle name="60% - 强调文字颜色 6 2 2 4" xfId="2527"/>
    <cellStyle name="60% - 强调文字颜色 6 2 3" xfId="1149"/>
    <cellStyle name="60% - 强调文字颜色 6 2 3 2" xfId="1150"/>
    <cellStyle name="60% - 强调文字颜色 6 2 3 2 2" xfId="1151"/>
    <cellStyle name="60% - 强调文字颜色 6 2 3 2 2 2" xfId="3897"/>
    <cellStyle name="60% - 强调文字颜色 6 2 3 2 3" xfId="3896"/>
    <cellStyle name="60% - 强调文字颜色 6 2 3 3" xfId="1152"/>
    <cellStyle name="60% - 强调文字颜色 6 2 3 3 2" xfId="3898"/>
    <cellStyle name="60% - 强调文字颜色 6 2 3 4" xfId="2530"/>
    <cellStyle name="60% - 强调文字颜色 6 2 3 5" xfId="3895"/>
    <cellStyle name="60% - 强调文字颜色 6 2 4" xfId="1153"/>
    <cellStyle name="60% - 强调文字颜色 6 2 4 2" xfId="1154"/>
    <cellStyle name="60% - 强调文字颜色 6 2 4 2 2" xfId="3900"/>
    <cellStyle name="60% - 强调文字颜色 6 2 4 3" xfId="3899"/>
    <cellStyle name="60% - 强调文字颜色 6 2 5" xfId="1156"/>
    <cellStyle name="60% - 强调文字颜色 6 2 5 2" xfId="3901"/>
    <cellStyle name="60% - 强调文字颜色 6 2 6" xfId="2526"/>
    <cellStyle name="60% - 强调文字颜色 6 2 7" xfId="3893"/>
    <cellStyle name="60% - 强调文字颜色 6 2_2015财政决算公开" xfId="3902"/>
    <cellStyle name="60% - 强调文字颜色 6 3" xfId="1157"/>
    <cellStyle name="60% - 强调文字颜色 6 3 2" xfId="1159"/>
    <cellStyle name="60% - 强调文字颜色 6 3 2 2" xfId="378"/>
    <cellStyle name="60% - 强调文字颜色 6 3 2 2 2" xfId="662"/>
    <cellStyle name="60% - 强调文字颜色 6 3 2 2 2 2" xfId="3905"/>
    <cellStyle name="60% - 强调文字颜色 6 3 2 2 3" xfId="3904"/>
    <cellStyle name="60% - 强调文字颜色 6 3 2 3" xfId="380"/>
    <cellStyle name="60% - 强调文字颜色 6 3 2 3 2" xfId="3906"/>
    <cellStyle name="60% - 强调文字颜色 6 3 2 4" xfId="3903"/>
    <cellStyle name="60% - 强调文字颜色 6 3 3" xfId="1163"/>
    <cellStyle name="60% - 强调文字颜色 6 3 3 2" xfId="1165"/>
    <cellStyle name="60% - 强调文字颜色 6 3 3 2 2" xfId="3908"/>
    <cellStyle name="60% - 强调文字颜色 6 3 3 3" xfId="3907"/>
    <cellStyle name="60% - 强调文字颜色 6 3 4" xfId="1167"/>
    <cellStyle name="60% - 强调文字颜色 6 3 4 2" xfId="3909"/>
    <cellStyle name="60% - 强调文字颜色 6 3 5" xfId="2531"/>
    <cellStyle name="60% - 强调文字颜色 6 4" xfId="1169"/>
    <cellStyle name="60% - 强调文字颜色 6 4 2" xfId="1171"/>
    <cellStyle name="60% - 强调文字颜色 6 4 2 2" xfId="475"/>
    <cellStyle name="60% - 强调文字颜色 6 4 2 2 2" xfId="3912"/>
    <cellStyle name="60% - 强调文字颜色 6 4 2 3" xfId="3911"/>
    <cellStyle name="60% - 强调文字颜色 6 4 3" xfId="1173"/>
    <cellStyle name="60% - 强调文字颜色 6 4 3 2" xfId="3913"/>
    <cellStyle name="60% - 强调文字颜色 6 4 4" xfId="3910"/>
    <cellStyle name="60% - 强调文字颜色 6 5" xfId="1175"/>
    <cellStyle name="60% - 强调文字颜色 6 5 2" xfId="1179"/>
    <cellStyle name="60% - 强调文字颜色 6 5 2 2" xfId="1181"/>
    <cellStyle name="60% - 强调文字颜色 6 5 2 2 2" xfId="3916"/>
    <cellStyle name="60% - 强调文字颜色 6 5 2 3" xfId="3915"/>
    <cellStyle name="60% - 强调文字颜色 6 5 3" xfId="1184"/>
    <cellStyle name="60% - 强调文字颜色 6 5 3 2" xfId="3917"/>
    <cellStyle name="60% - 强调文字颜色 6 5 4" xfId="3914"/>
    <cellStyle name="60% - 强调文字颜色 6 6" xfId="1185"/>
    <cellStyle name="60% - 强调文字颜色 6 6 2" xfId="1186"/>
    <cellStyle name="60% - 强调文字颜色 6 6 2 2" xfId="3919"/>
    <cellStyle name="60% - 强调文字颜色 6 6 3" xfId="3918"/>
    <cellStyle name="60% - 强调文字颜色 6 7" xfId="1187"/>
    <cellStyle name="60% - 强调文字颜色 6 7 2" xfId="3920"/>
    <cellStyle name="60% - 强调文字颜色 6 8" xfId="2525"/>
    <cellStyle name="60% - 强调文字颜色 6 9" xfId="3892"/>
    <cellStyle name="60% - 着色 1" xfId="2689"/>
    <cellStyle name="60% - 着色 1 2" xfId="2819"/>
    <cellStyle name="60% - 着色 2" xfId="2688"/>
    <cellStyle name="60% - 着色 2 2" xfId="2820"/>
    <cellStyle name="60% - 着色 3" xfId="2661"/>
    <cellStyle name="60% - 着色 3 2" xfId="2821"/>
    <cellStyle name="60% - 着色 4" xfId="2609"/>
    <cellStyle name="60% - 着色 4 2" xfId="2822"/>
    <cellStyle name="60% - 着色 5" xfId="2608"/>
    <cellStyle name="60% - 着色 6" xfId="2607"/>
    <cellStyle name="60% - 着色 6 2" xfId="2823"/>
    <cellStyle name="Calc Currency (0)" xfId="1188"/>
    <cellStyle name="Calc Currency (0) 2" xfId="3921"/>
    <cellStyle name="Comma [0]" xfId="1190"/>
    <cellStyle name="Comma [0] 2" xfId="3922"/>
    <cellStyle name="comma zerodec" xfId="1191"/>
    <cellStyle name="comma zerodec 2" xfId="3923"/>
    <cellStyle name="Comma_1995" xfId="1193"/>
    <cellStyle name="Currency [0]" xfId="1194"/>
    <cellStyle name="Currency [0] 2" xfId="3924"/>
    <cellStyle name="Currency_1995" xfId="1195"/>
    <cellStyle name="Currency1" xfId="1197"/>
    <cellStyle name="Currency1 2" xfId="3925"/>
    <cellStyle name="Date" xfId="1198"/>
    <cellStyle name="Date 2" xfId="3926"/>
    <cellStyle name="Dollar (zero dec)" xfId="1199"/>
    <cellStyle name="Dollar (zero dec) 2" xfId="3927"/>
    <cellStyle name="Fixed" xfId="1202"/>
    <cellStyle name="Fixed 2" xfId="3928"/>
    <cellStyle name="Header1" xfId="1204"/>
    <cellStyle name="Header1 2" xfId="3929"/>
    <cellStyle name="Header2" xfId="1206"/>
    <cellStyle name="Header2 2" xfId="3930"/>
    <cellStyle name="HEADING1" xfId="1207"/>
    <cellStyle name="HEADING1 2" xfId="3931"/>
    <cellStyle name="HEADING2" xfId="1208"/>
    <cellStyle name="HEADING2 2" xfId="3932"/>
    <cellStyle name="no dec" xfId="671"/>
    <cellStyle name="no dec 2" xfId="3933"/>
    <cellStyle name="Norma,_laroux_4_营业在建 (2)_E21" xfId="472"/>
    <cellStyle name="Normal_#10-Headcount" xfId="1209"/>
    <cellStyle name="Percent_laroux" xfId="1211"/>
    <cellStyle name="Total" xfId="1212"/>
    <cellStyle name="Total 2" xfId="3934"/>
    <cellStyle name="百分比" xfId="4991" builtinId="5"/>
    <cellStyle name="百分比 2" xfId="1213"/>
    <cellStyle name="百分比 2 2" xfId="1214"/>
    <cellStyle name="百分比 2 2 2" xfId="1215"/>
    <cellStyle name="百分比 2 2 2 2" xfId="1216"/>
    <cellStyle name="百分比 2 2 2 2 2" xfId="254"/>
    <cellStyle name="百分比 2 2 2 2 2 2" xfId="3939"/>
    <cellStyle name="百分比 2 2 2 2 3" xfId="3938"/>
    <cellStyle name="百分比 2 2 2 3" xfId="1217"/>
    <cellStyle name="百分比 2 2 2 3 2" xfId="3940"/>
    <cellStyle name="百分比 2 2 2 4" xfId="3937"/>
    <cellStyle name="百分比 2 2 3" xfId="1218"/>
    <cellStyle name="百分比 2 2 3 2" xfId="1219"/>
    <cellStyle name="百分比 2 2 3 2 2" xfId="3942"/>
    <cellStyle name="百分比 2 2 3 3" xfId="3941"/>
    <cellStyle name="百分比 2 2 4" xfId="1220"/>
    <cellStyle name="百分比 2 2 4 2" xfId="3943"/>
    <cellStyle name="百分比 2 2 5" xfId="3936"/>
    <cellStyle name="百分比 2 3" xfId="1221"/>
    <cellStyle name="百分比 2 3 2" xfId="1222"/>
    <cellStyle name="百分比 2 3 2 2" xfId="1223"/>
    <cellStyle name="百分比 2 3 2 2 2" xfId="3946"/>
    <cellStyle name="百分比 2 3 2 3" xfId="3945"/>
    <cellStyle name="百分比 2 3 3" xfId="1224"/>
    <cellStyle name="百分比 2 3 3 2" xfId="3947"/>
    <cellStyle name="百分比 2 3 4" xfId="3944"/>
    <cellStyle name="百分比 2 4" xfId="1225"/>
    <cellStyle name="百分比 2 4 2" xfId="1226"/>
    <cellStyle name="百分比 2 4 2 2" xfId="3949"/>
    <cellStyle name="百分比 2 4 3" xfId="3948"/>
    <cellStyle name="百分比 2 5" xfId="1227"/>
    <cellStyle name="百分比 2 5 2" xfId="3950"/>
    <cellStyle name="百分比 2 6" xfId="3935"/>
    <cellStyle name="百分比 3" xfId="1228"/>
    <cellStyle name="百分比 3 2" xfId="1229"/>
    <cellStyle name="百分比 3 2 2" xfId="1168"/>
    <cellStyle name="百分比 3 2 2 2" xfId="1170"/>
    <cellStyle name="百分比 3 2 2 2 2" xfId="3954"/>
    <cellStyle name="百分比 3 2 2 3" xfId="3953"/>
    <cellStyle name="百分比 3 2 3" xfId="1174"/>
    <cellStyle name="百分比 3 2 3 2" xfId="3955"/>
    <cellStyle name="百分比 3 2 4" xfId="3952"/>
    <cellStyle name="百分比 3 3" xfId="1230"/>
    <cellStyle name="百分比 3 3 2" xfId="1231"/>
    <cellStyle name="百分比 3 3 2 2" xfId="3957"/>
    <cellStyle name="百分比 3 3 3" xfId="3956"/>
    <cellStyle name="百分比 3 4" xfId="1232"/>
    <cellStyle name="百分比 3 4 2" xfId="3958"/>
    <cellStyle name="百分比 3 5" xfId="1233"/>
    <cellStyle name="百分比 3 5 2" xfId="3959"/>
    <cellStyle name="百分比 3 6" xfId="3951"/>
    <cellStyle name="百分比 4" xfId="1234"/>
    <cellStyle name="百分比 4 2" xfId="1236"/>
    <cellStyle name="百分比 4 2 2" xfId="1238"/>
    <cellStyle name="百分比 4 2 2 2" xfId="1239"/>
    <cellStyle name="百分比 4 2 2 2 2" xfId="3963"/>
    <cellStyle name="百分比 4 2 2 3" xfId="3962"/>
    <cellStyle name="百分比 4 2 3" xfId="1241"/>
    <cellStyle name="百分比 4 2 3 2" xfId="3964"/>
    <cellStyle name="百分比 4 2 4" xfId="3961"/>
    <cellStyle name="百分比 4 3" xfId="1243"/>
    <cellStyle name="百分比 4 3 2" xfId="1246"/>
    <cellStyle name="百分比 4 3 2 2" xfId="3966"/>
    <cellStyle name="百分比 4 3 3" xfId="3965"/>
    <cellStyle name="百分比 4 4" xfId="1248"/>
    <cellStyle name="百分比 4 4 2" xfId="3967"/>
    <cellStyle name="百分比 4 5" xfId="3960"/>
    <cellStyle name="百分比 5" xfId="1250"/>
    <cellStyle name="百分比 5 2" xfId="1254"/>
    <cellStyle name="百分比 5 2 2" xfId="1256"/>
    <cellStyle name="百分比 5 2 2 2" xfId="1257"/>
    <cellStyle name="百分比 5 2 2 2 2" xfId="3971"/>
    <cellStyle name="百分比 5 2 2 3" xfId="3970"/>
    <cellStyle name="百分比 5 2 3" xfId="1259"/>
    <cellStyle name="百分比 5 2 3 2" xfId="3972"/>
    <cellStyle name="百分比 5 2 4" xfId="3969"/>
    <cellStyle name="百分比 5 3" xfId="1261"/>
    <cellStyle name="百分比 5 3 2" xfId="1262"/>
    <cellStyle name="百分比 5 3 2 2" xfId="3974"/>
    <cellStyle name="百分比 5 3 3" xfId="3973"/>
    <cellStyle name="百分比 5 4" xfId="1264"/>
    <cellStyle name="百分比 5 4 2" xfId="3975"/>
    <cellStyle name="百分比 5 5" xfId="1266"/>
    <cellStyle name="百分比 5 5 2" xfId="3976"/>
    <cellStyle name="百分比 5 6" xfId="3968"/>
    <cellStyle name="百分比 5 7" xfId="4984"/>
    <cellStyle name="百分比 6" xfId="1268"/>
    <cellStyle name="百分比 6 2" xfId="1270"/>
    <cellStyle name="百分比 6 2 2" xfId="1272"/>
    <cellStyle name="百分比 6 2 2 2" xfId="1274"/>
    <cellStyle name="百分比 6 2 2 2 2" xfId="3980"/>
    <cellStyle name="百分比 6 2 2 3" xfId="3979"/>
    <cellStyle name="百分比 6 2 3" xfId="1276"/>
    <cellStyle name="百分比 6 2 3 2" xfId="3981"/>
    <cellStyle name="百分比 6 2 4" xfId="3978"/>
    <cellStyle name="百分比 6 3" xfId="1278"/>
    <cellStyle name="百分比 6 3 2" xfId="1279"/>
    <cellStyle name="百分比 6 3 2 2" xfId="3983"/>
    <cellStyle name="百分比 6 3 3" xfId="3982"/>
    <cellStyle name="百分比 6 4" xfId="1281"/>
    <cellStyle name="百分比 6 4 2" xfId="3984"/>
    <cellStyle name="百分比 6 5" xfId="3977"/>
    <cellStyle name="百分比 7" xfId="1282"/>
    <cellStyle name="百分比 7 2" xfId="1283"/>
    <cellStyle name="百分比 7 2 2" xfId="1284"/>
    <cellStyle name="百分比 7 2 2 2" xfId="1285"/>
    <cellStyle name="百分比 7 2 2 2 2" xfId="3988"/>
    <cellStyle name="百分比 7 2 2 3" xfId="3987"/>
    <cellStyle name="百分比 7 2 3" xfId="1286"/>
    <cellStyle name="百分比 7 2 3 2" xfId="3989"/>
    <cellStyle name="百分比 7 2 4" xfId="3986"/>
    <cellStyle name="百分比 7 3" xfId="1287"/>
    <cellStyle name="百分比 7 3 2" xfId="1288"/>
    <cellStyle name="百分比 7 3 2 2" xfId="3991"/>
    <cellStyle name="百分比 7 3 3" xfId="3990"/>
    <cellStyle name="百分比 7 4" xfId="1289"/>
    <cellStyle name="百分比 7 4 2" xfId="3992"/>
    <cellStyle name="百分比 7 5" xfId="3985"/>
    <cellStyle name="百分比 8" xfId="2720"/>
    <cellStyle name="标题" xfId="1290"/>
    <cellStyle name="标题 1" xfId="1291"/>
    <cellStyle name="标题 1 2" xfId="1292"/>
    <cellStyle name="标题 1 2 2" xfId="1294"/>
    <cellStyle name="标题 1 2 2 2" xfId="1295"/>
    <cellStyle name="标题 1 2 2 2 2" xfId="1296"/>
    <cellStyle name="标题 1 2 2 3" xfId="1298"/>
    <cellStyle name="标题 1 2 3" xfId="1299"/>
    <cellStyle name="标题 1 2 3 2" xfId="1300"/>
    <cellStyle name="标题 1 2 3 2 2" xfId="1063"/>
    <cellStyle name="标题 1 2 3 3" xfId="1302"/>
    <cellStyle name="标题 1 2 3 4" xfId="2533"/>
    <cellStyle name="标题 1 2 4" xfId="1303"/>
    <cellStyle name="标题 1 2 4 2" xfId="1304"/>
    <cellStyle name="标题 1 2 5" xfId="1305"/>
    <cellStyle name="标题 1 2_2015财政决算公开" xfId="3993"/>
    <cellStyle name="标题 1 3" xfId="1306"/>
    <cellStyle name="标题 1 3 2" xfId="1307"/>
    <cellStyle name="标题 1 3 2 2" xfId="1309"/>
    <cellStyle name="标题 1 3 2 2 2" xfId="1312"/>
    <cellStyle name="标题 1 3 2 3" xfId="1315"/>
    <cellStyle name="标题 1 3 3" xfId="1316"/>
    <cellStyle name="标题 1 3 3 2" xfId="1318"/>
    <cellStyle name="标题 1 3 4" xfId="1319"/>
    <cellStyle name="标题 1 4" xfId="1320"/>
    <cellStyle name="标题 1 4 2" xfId="1321"/>
    <cellStyle name="标题 1 4 2 2" xfId="739"/>
    <cellStyle name="标题 1 4 3" xfId="1322"/>
    <cellStyle name="标题 1 5" xfId="1323"/>
    <cellStyle name="标题 1 5 2" xfId="1325"/>
    <cellStyle name="标题 1 5 2 2" xfId="750"/>
    <cellStyle name="标题 1 5 3" xfId="1326"/>
    <cellStyle name="标题 1 6" xfId="1327"/>
    <cellStyle name="标题 1 6 2" xfId="1328"/>
    <cellStyle name="标题 1 7" xfId="1329"/>
    <cellStyle name="标题 1 8" xfId="2824"/>
    <cellStyle name="标题 10" xfId="2808"/>
    <cellStyle name="标题 2" xfId="1330"/>
    <cellStyle name="标题 2 2" xfId="1331"/>
    <cellStyle name="标题 2 2 2" xfId="1332"/>
    <cellStyle name="标题 2 2 2 2" xfId="1333"/>
    <cellStyle name="标题 2 2 2 2 2" xfId="1334"/>
    <cellStyle name="标题 2 2 2 3" xfId="1335"/>
    <cellStyle name="标题 2 2 3" xfId="1336"/>
    <cellStyle name="标题 2 2 3 2" xfId="1338"/>
    <cellStyle name="标题 2 2 3 2 2" xfId="1340"/>
    <cellStyle name="标题 2 2 3 3" xfId="1342"/>
    <cellStyle name="标题 2 2 3 4" xfId="2534"/>
    <cellStyle name="标题 2 2 4" xfId="548"/>
    <cellStyle name="标题 2 2 4 2" xfId="1344"/>
    <cellStyle name="标题 2 2 5" xfId="551"/>
    <cellStyle name="标题 2 2_2015财政决算公开" xfId="3994"/>
    <cellStyle name="标题 2 3" xfId="1345"/>
    <cellStyle name="标题 2 3 2" xfId="1346"/>
    <cellStyle name="标题 2 3 2 2" xfId="1347"/>
    <cellStyle name="标题 2 3 2 2 2" xfId="1348"/>
    <cellStyle name="标题 2 3 2 3" xfId="1349"/>
    <cellStyle name="标题 2 3 3" xfId="1350"/>
    <cellStyle name="标题 2 3 3 2" xfId="1351"/>
    <cellStyle name="标题 2 3 4" xfId="1352"/>
    <cellStyle name="标题 2 4" xfId="1353"/>
    <cellStyle name="标题 2 4 2" xfId="1354"/>
    <cellStyle name="标题 2 4 2 2" xfId="774"/>
    <cellStyle name="标题 2 4 3" xfId="1273"/>
    <cellStyle name="标题 2 5" xfId="1355"/>
    <cellStyle name="标题 2 5 2" xfId="1356"/>
    <cellStyle name="标题 2 5 2 2" xfId="791"/>
    <cellStyle name="标题 2 5 3" xfId="1357"/>
    <cellStyle name="标题 2 6" xfId="1358"/>
    <cellStyle name="标题 2 6 2" xfId="1359"/>
    <cellStyle name="标题 2 7" xfId="1360"/>
    <cellStyle name="标题 2 8" xfId="2825"/>
    <cellStyle name="标题 3" xfId="1361"/>
    <cellStyle name="标题 3 2" xfId="1362"/>
    <cellStyle name="标题 3 2 2" xfId="1364"/>
    <cellStyle name="标题 3 2 2 2" xfId="1367"/>
    <cellStyle name="标题 3 2 2 2 2" xfId="395"/>
    <cellStyle name="标题 3 2 2 3" xfId="1370"/>
    <cellStyle name="标题 3 2 3" xfId="1372"/>
    <cellStyle name="标题 3 2 3 2" xfId="1374"/>
    <cellStyle name="标题 3 2 3 2 2" xfId="455"/>
    <cellStyle name="标题 3 2 3 3" xfId="1375"/>
    <cellStyle name="标题 3 2 3 4" xfId="2535"/>
    <cellStyle name="标题 3 2 4" xfId="1377"/>
    <cellStyle name="标题 3 2 4 2" xfId="1378"/>
    <cellStyle name="标题 3 2 5" xfId="1379"/>
    <cellStyle name="标题 3 2_2015财政决算公开" xfId="3995"/>
    <cellStyle name="标题 3 3" xfId="1380"/>
    <cellStyle name="标题 3 3 2" xfId="1381"/>
    <cellStyle name="标题 3 3 2 2" xfId="997"/>
    <cellStyle name="标题 3 3 2 2 2" xfId="1382"/>
    <cellStyle name="标题 3 3 2 3" xfId="1383"/>
    <cellStyle name="标题 3 3 3" xfId="1384"/>
    <cellStyle name="标题 3 3 3 2" xfId="1037"/>
    <cellStyle name="标题 3 3 4" xfId="1385"/>
    <cellStyle name="标题 3 4" xfId="1386"/>
    <cellStyle name="标题 3 4 2" xfId="1387"/>
    <cellStyle name="标题 3 4 2 2" xfId="813"/>
    <cellStyle name="标题 3 4 3" xfId="1388"/>
    <cellStyle name="标题 3 5" xfId="1389"/>
    <cellStyle name="标题 3 5 2" xfId="1390"/>
    <cellStyle name="标题 3 5 2 2" xfId="833"/>
    <cellStyle name="标题 3 5 3" xfId="1392"/>
    <cellStyle name="标题 3 6" xfId="1393"/>
    <cellStyle name="标题 3 6 2" xfId="1394"/>
    <cellStyle name="标题 3 7" xfId="1395"/>
    <cellStyle name="标题 3 8" xfId="2826"/>
    <cellStyle name="标题 4" xfId="170"/>
    <cellStyle name="标题 4 2" xfId="1397"/>
    <cellStyle name="标题 4 2 2" xfId="1399"/>
    <cellStyle name="标题 4 2 2 2" xfId="1402"/>
    <cellStyle name="标题 4 2 2 2 2" xfId="1405"/>
    <cellStyle name="标题 4 2 2 3" xfId="1407"/>
    <cellStyle name="标题 4 2 3" xfId="1409"/>
    <cellStyle name="标题 4 2 3 2" xfId="1411"/>
    <cellStyle name="标题 4 2 3 2 2" xfId="1413"/>
    <cellStyle name="标题 4 2 3 3" xfId="1415"/>
    <cellStyle name="标题 4 2 3 4" xfId="2536"/>
    <cellStyle name="标题 4 2 4" xfId="1417"/>
    <cellStyle name="标题 4 2 4 2" xfId="1420"/>
    <cellStyle name="标题 4 2 5" xfId="1422"/>
    <cellStyle name="标题 4 2_2015财政决算公开" xfId="3996"/>
    <cellStyle name="标题 4 3" xfId="1424"/>
    <cellStyle name="标题 4 3 2" xfId="1426"/>
    <cellStyle name="标题 4 3 2 2" xfId="1429"/>
    <cellStyle name="标题 4 3 2 2 2" xfId="1432"/>
    <cellStyle name="标题 4 3 2 3" xfId="1434"/>
    <cellStyle name="标题 4 3 3" xfId="1436"/>
    <cellStyle name="标题 4 3 3 2" xfId="1438"/>
    <cellStyle name="标题 4 3 4" xfId="1440"/>
    <cellStyle name="标题 4 4" xfId="498"/>
    <cellStyle name="标题 4 4 2" xfId="501"/>
    <cellStyle name="标题 4 4 2 2" xfId="858"/>
    <cellStyle name="标题 4 4 3" xfId="504"/>
    <cellStyle name="标题 4 5" xfId="510"/>
    <cellStyle name="标题 4 5 2" xfId="513"/>
    <cellStyle name="标题 4 5 2 2" xfId="871"/>
    <cellStyle name="标题 4 5 3" xfId="516"/>
    <cellStyle name="标题 4 6" xfId="419"/>
    <cellStyle name="标题 4 6 2" xfId="422"/>
    <cellStyle name="标题 4 7" xfId="430"/>
    <cellStyle name="标题 4 8" xfId="2827"/>
    <cellStyle name="标题 5" xfId="153"/>
    <cellStyle name="标题 5 2" xfId="1441"/>
    <cellStyle name="标题 5 2 2" xfId="1442"/>
    <cellStyle name="标题 5 2 2 2" xfId="1444"/>
    <cellStyle name="标题 5 2 2 2 2" xfId="1446"/>
    <cellStyle name="标题 5 2 2 2 2 2" xfId="4000"/>
    <cellStyle name="标题 5 2 2 2 3" xfId="3999"/>
    <cellStyle name="标题 5 2 2 2_2015财政决算公开" xfId="4001"/>
    <cellStyle name="标题 5 2 2 3" xfId="1253"/>
    <cellStyle name="标题 5 2 2 3 2" xfId="4002"/>
    <cellStyle name="标题 5 2 2 4" xfId="2540"/>
    <cellStyle name="标题 5 2 2 5" xfId="3998"/>
    <cellStyle name="标题 5 2 2_2015财政决算公开" xfId="4003"/>
    <cellStyle name="标题 5 2 3" xfId="1447"/>
    <cellStyle name="标题 5 2 3 2" xfId="1449"/>
    <cellStyle name="标题 5 2 3 2 2" xfId="4005"/>
    <cellStyle name="标题 5 2 3 3" xfId="2541"/>
    <cellStyle name="标题 5 2 3 4" xfId="4004"/>
    <cellStyle name="标题 5 2 3_2015财政决算公开" xfId="4006"/>
    <cellStyle name="标题 5 2 4" xfId="1450"/>
    <cellStyle name="标题 5 2 4 2" xfId="4007"/>
    <cellStyle name="标题 5 2 5" xfId="2539"/>
    <cellStyle name="标题 5 2 6" xfId="3997"/>
    <cellStyle name="标题 5 2_2015财政决算公开" xfId="4008"/>
    <cellStyle name="标题 5 3" xfId="1451"/>
    <cellStyle name="标题 5 3 2" xfId="615"/>
    <cellStyle name="标题 5 3 2 2" xfId="617"/>
    <cellStyle name="标题 5 3 2 2 2" xfId="4011"/>
    <cellStyle name="标题 5 3 2 3" xfId="4010"/>
    <cellStyle name="标题 5 3 2_2015财政决算公开" xfId="4012"/>
    <cellStyle name="标题 5 3 3" xfId="645"/>
    <cellStyle name="标题 5 3 3 2" xfId="4013"/>
    <cellStyle name="标题 5 3 4" xfId="2542"/>
    <cellStyle name="标题 5 3 5" xfId="4009"/>
    <cellStyle name="标题 5 3_2015财政决算公开" xfId="4014"/>
    <cellStyle name="标题 5 4" xfId="518"/>
    <cellStyle name="标题 5 4 2" xfId="1452"/>
    <cellStyle name="标题 5 4 2 2" xfId="907"/>
    <cellStyle name="标题 5 4 3" xfId="1453"/>
    <cellStyle name="标题 5 5" xfId="1"/>
    <cellStyle name="标题 5 5 2" xfId="1454"/>
    <cellStyle name="标题 5 6" xfId="314"/>
    <cellStyle name="标题 5 7" xfId="2538"/>
    <cellStyle name="标题 5_2015财政决算公开" xfId="4015"/>
    <cellStyle name="标题 6" xfId="1455"/>
    <cellStyle name="标题 6 2" xfId="2543"/>
    <cellStyle name="标题 7" xfId="1456"/>
    <cellStyle name="标题 7 2" xfId="1457"/>
    <cellStyle name="标题 8" xfId="1458"/>
    <cellStyle name="标题 9" xfId="2532"/>
    <cellStyle name="表标题" xfId="1460"/>
    <cellStyle name="表标题 2" xfId="1461"/>
    <cellStyle name="表标题 2 2" xfId="1462"/>
    <cellStyle name="表标题 2 2 2" xfId="1463"/>
    <cellStyle name="表标题 2 2 2 2" xfId="1464"/>
    <cellStyle name="表标题 2 2 3" xfId="1465"/>
    <cellStyle name="表标题 2 3" xfId="1466"/>
    <cellStyle name="表标题 2 3 2" xfId="161"/>
    <cellStyle name="表标题 2 4" xfId="22"/>
    <cellStyle name="表标题 3" xfId="1467"/>
    <cellStyle name="表标题 3 2" xfId="1469"/>
    <cellStyle name="表标题 3 2 2" xfId="208"/>
    <cellStyle name="表标题 3 3" xfId="1471"/>
    <cellStyle name="表标题 4" xfId="1472"/>
    <cellStyle name="表标题 4 2" xfId="1474"/>
    <cellStyle name="表标题 5" xfId="1475"/>
    <cellStyle name="差" xfId="1476"/>
    <cellStyle name="差 2" xfId="1478"/>
    <cellStyle name="差 2 2" xfId="1480"/>
    <cellStyle name="差 2 2 2" xfId="271"/>
    <cellStyle name="差 2 2 2 2" xfId="273"/>
    <cellStyle name="差 2 2 2 2 2" xfId="4016"/>
    <cellStyle name="差 2 2 2 3" xfId="2547"/>
    <cellStyle name="差 2 2 3" xfId="279"/>
    <cellStyle name="差 2 2 3 2" xfId="2548"/>
    <cellStyle name="差 2 2 4" xfId="2546"/>
    <cellStyle name="差 2 3" xfId="1482"/>
    <cellStyle name="差 2 3 2" xfId="230"/>
    <cellStyle name="差 2 3 2 2" xfId="4017"/>
    <cellStyle name="差 2 3 3" xfId="2549"/>
    <cellStyle name="差 2 4" xfId="1483"/>
    <cellStyle name="差 2 4 2" xfId="4018"/>
    <cellStyle name="差 2 5" xfId="2545"/>
    <cellStyle name="差 2_2015财政决算公开" xfId="4019"/>
    <cellStyle name="差 3" xfId="1485"/>
    <cellStyle name="差 3 2" xfId="1487"/>
    <cellStyle name="差 3 2 2" xfId="485"/>
    <cellStyle name="差 3 2 2 2" xfId="122"/>
    <cellStyle name="差 3 2 2 2 2" xfId="4022"/>
    <cellStyle name="差 3 2 2 3" xfId="4021"/>
    <cellStyle name="差 3 2 3" xfId="323"/>
    <cellStyle name="差 3 2 3 2" xfId="4023"/>
    <cellStyle name="差 3 2 4" xfId="4020"/>
    <cellStyle name="差 3 3" xfId="1489"/>
    <cellStyle name="差 3 3 2" xfId="1490"/>
    <cellStyle name="差 3 3 2 2" xfId="4025"/>
    <cellStyle name="差 3 3 3" xfId="4024"/>
    <cellStyle name="差 3 4" xfId="1491"/>
    <cellStyle name="差 3 4 2" xfId="4026"/>
    <cellStyle name="差 3 5" xfId="2550"/>
    <cellStyle name="差 4" xfId="1493"/>
    <cellStyle name="差 4 2" xfId="1494"/>
    <cellStyle name="差 4 2 2" xfId="525"/>
    <cellStyle name="差 4 2 2 2" xfId="4029"/>
    <cellStyle name="差 4 2 3" xfId="4028"/>
    <cellStyle name="差 4 3" xfId="1495"/>
    <cellStyle name="差 4 3 2" xfId="4030"/>
    <cellStyle name="差 4 4" xfId="4027"/>
    <cellStyle name="差 5" xfId="1496"/>
    <cellStyle name="差 5 2" xfId="1497"/>
    <cellStyle name="差 5 2 2" xfId="1498"/>
    <cellStyle name="差 5 2 2 2" xfId="4033"/>
    <cellStyle name="差 5 2 3" xfId="4032"/>
    <cellStyle name="差 5 3" xfId="1499"/>
    <cellStyle name="差 5 3 2" xfId="4034"/>
    <cellStyle name="差 5 4" xfId="4031"/>
    <cellStyle name="差 6" xfId="1500"/>
    <cellStyle name="差 6 2" xfId="1501"/>
    <cellStyle name="差 6 2 2" xfId="4036"/>
    <cellStyle name="差 6 3" xfId="4035"/>
    <cellStyle name="差 7" xfId="1002"/>
    <cellStyle name="差 7 2" xfId="4037"/>
    <cellStyle name="差 8" xfId="2544"/>
    <cellStyle name="差_5.中央部门决算（草案)-1" xfId="2551"/>
    <cellStyle name="差_F00DC810C49E00C2E0430A3413167AE0" xfId="2552"/>
    <cellStyle name="差_出版署2010年度中央部门决算草案" xfId="2553"/>
    <cellStyle name="差_全国友协2010年度中央部门决算（草案）" xfId="2554"/>
    <cellStyle name="差_司法部2010年度中央部门决算（草案）报" xfId="2555"/>
    <cellStyle name="常规" xfId="0" builtinId="0"/>
    <cellStyle name="常规 10" xfId="1502"/>
    <cellStyle name="常规 10 2" xfId="1503"/>
    <cellStyle name="常规 10 2 2" xfId="1504"/>
    <cellStyle name="常规 10 2 2 2" xfId="1505"/>
    <cellStyle name="常规 10 2 2 2 2" xfId="4041"/>
    <cellStyle name="常规 10 2 2 3" xfId="4040"/>
    <cellStyle name="常规 10 2 2_2015财政决算公开" xfId="4042"/>
    <cellStyle name="常规 10 2 3" xfId="1507"/>
    <cellStyle name="常规 10 2 3 2" xfId="4043"/>
    <cellStyle name="常规 10 2 4" xfId="4039"/>
    <cellStyle name="常规 10 2_2015财政决算公开" xfId="4044"/>
    <cellStyle name="常规 10 3" xfId="1508"/>
    <cellStyle name="常规 10 3 2" xfId="1509"/>
    <cellStyle name="常规 10 3 2 2" xfId="4046"/>
    <cellStyle name="常规 10 3 3" xfId="4045"/>
    <cellStyle name="常规 10 3_2015财政决算公开" xfId="4047"/>
    <cellStyle name="常规 10 4" xfId="1511"/>
    <cellStyle name="常规 10 4 2" xfId="4048"/>
    <cellStyle name="常规 10 5" xfId="2556"/>
    <cellStyle name="常规 10 6" xfId="4038"/>
    <cellStyle name="常规 10_2015财政决算公开" xfId="4049"/>
    <cellStyle name="常规 11" xfId="1512"/>
    <cellStyle name="常规 11 2" xfId="130"/>
    <cellStyle name="常规 11 2 2" xfId="135"/>
    <cellStyle name="常规 11 2 2 2" xfId="1513"/>
    <cellStyle name="常规 11 2 2 2 2" xfId="4053"/>
    <cellStyle name="常规 11 2 2 3" xfId="4052"/>
    <cellStyle name="常规 11 2 3" xfId="137"/>
    <cellStyle name="常规 11 2 3 2" xfId="4054"/>
    <cellStyle name="常规 11 2 4" xfId="2558"/>
    <cellStyle name="常规 11 2 5" xfId="4051"/>
    <cellStyle name="常规 11 3" xfId="140"/>
    <cellStyle name="常规 11 3 2" xfId="143"/>
    <cellStyle name="常规 11 3 2 2" xfId="4056"/>
    <cellStyle name="常规 11 3 3" xfId="2559"/>
    <cellStyle name="常规 11 3 4" xfId="4055"/>
    <cellStyle name="常规 11 4" xfId="150"/>
    <cellStyle name="常规 11 4 2" xfId="4057"/>
    <cellStyle name="常规 11 5" xfId="2557"/>
    <cellStyle name="常规 11 6" xfId="4050"/>
    <cellStyle name="常规 11_报 预算   行政政法处(1)" xfId="2560"/>
    <cellStyle name="常规 12" xfId="1515"/>
    <cellStyle name="常规 12 2" xfId="194"/>
    <cellStyle name="常规 12 2 2" xfId="197"/>
    <cellStyle name="常规 12 2 2 2" xfId="1516"/>
    <cellStyle name="常规 12 2 2 2 2" xfId="1517"/>
    <cellStyle name="常规 12 2 2 2 2 2" xfId="4062"/>
    <cellStyle name="常规 12 2 2 2 3" xfId="4061"/>
    <cellStyle name="常规 12 2 2 2_2015财政决算公开" xfId="4063"/>
    <cellStyle name="常规 12 2 2 3" xfId="1518"/>
    <cellStyle name="常规 12 2 2 3 2" xfId="4064"/>
    <cellStyle name="常规 12 2 2 4" xfId="4065"/>
    <cellStyle name="常规 12 2 2 5" xfId="4060"/>
    <cellStyle name="常规 12 2 2_2015财政决算公开" xfId="4066"/>
    <cellStyle name="常规 12 2 3" xfId="199"/>
    <cellStyle name="常规 12 2 3 2" xfId="1519"/>
    <cellStyle name="常规 12 2 3 2 2" xfId="4068"/>
    <cellStyle name="常规 12 2 3 3" xfId="4067"/>
    <cellStyle name="常规 12 2 3_2015财政决算公开" xfId="4069"/>
    <cellStyle name="常规 12 2 4" xfId="1520"/>
    <cellStyle name="常规 12 2 4 2" xfId="4070"/>
    <cellStyle name="常规 12 2 5" xfId="4059"/>
    <cellStyle name="常规 12 2_2015财政决算公开" xfId="4071"/>
    <cellStyle name="常规 12 3" xfId="201"/>
    <cellStyle name="常规 12 3 2" xfId="204"/>
    <cellStyle name="常规 12 3 2 2" xfId="4073"/>
    <cellStyle name="常规 12 3 3" xfId="4072"/>
    <cellStyle name="常规 12 3_2015财政决算公开" xfId="4074"/>
    <cellStyle name="常规 12 4" xfId="214"/>
    <cellStyle name="常规 12 4 2" xfId="1521"/>
    <cellStyle name="常规 12 4 2 2" xfId="4076"/>
    <cellStyle name="常规 12 4 3" xfId="4075"/>
    <cellStyle name="常规 12 4_2015财政决算公开" xfId="4077"/>
    <cellStyle name="常规 12 5" xfId="219"/>
    <cellStyle name="常规 12 5 2" xfId="4078"/>
    <cellStyle name="常规 12 6" xfId="4079"/>
    <cellStyle name="常规 12 7" xfId="4058"/>
    <cellStyle name="常规 12_2015财政决算公开" xfId="4080"/>
    <cellStyle name="常规 13" xfId="1523"/>
    <cellStyle name="常规 13 2" xfId="284"/>
    <cellStyle name="常规 13 2 2" xfId="286"/>
    <cellStyle name="常规 13 2 2 2" xfId="1525"/>
    <cellStyle name="常规 13 2 2 2 2" xfId="4084"/>
    <cellStyle name="常规 13 2 2 3" xfId="4083"/>
    <cellStyle name="常规 13 2 2_2015财政决算公开" xfId="4085"/>
    <cellStyle name="常规 13 2 3" xfId="288"/>
    <cellStyle name="常规 13 2 3 2" xfId="4086"/>
    <cellStyle name="常规 13 2 4" xfId="4087"/>
    <cellStyle name="常规 13 2 5" xfId="4082"/>
    <cellStyle name="常规 13 2_2015财政决算公开" xfId="4088"/>
    <cellStyle name="常规 13 3" xfId="290"/>
    <cellStyle name="常规 13 3 2" xfId="293"/>
    <cellStyle name="常规 13 3 2 2" xfId="4090"/>
    <cellStyle name="常规 13 3 3" xfId="4089"/>
    <cellStyle name="常规 13 3_2015财政决算公开" xfId="4091"/>
    <cellStyle name="常规 13 4" xfId="299"/>
    <cellStyle name="常规 13 4 2" xfId="4092"/>
    <cellStyle name="常规 13 5" xfId="4081"/>
    <cellStyle name="常规 13_2015财政决算公开" xfId="4093"/>
    <cellStyle name="常规 14" xfId="1526"/>
    <cellStyle name="常规 14 2" xfId="1527"/>
    <cellStyle name="常规 14 2 2" xfId="4095"/>
    <cellStyle name="常规 14 3" xfId="1528"/>
    <cellStyle name="常规 14 3 2" xfId="4096"/>
    <cellStyle name="常规 14 4" xfId="1529"/>
    <cellStyle name="常规 14 4 2" xfId="4097"/>
    <cellStyle name="常规 14 5" xfId="1112"/>
    <cellStyle name="常规 14 6" xfId="1530"/>
    <cellStyle name="常规 14 7" xfId="4094"/>
    <cellStyle name="常规 14_2015财政决算公开" xfId="4098"/>
    <cellStyle name="常规 15" xfId="1075"/>
    <cellStyle name="常规 15 2" xfId="1078"/>
    <cellStyle name="常规 15 2 2" xfId="4100"/>
    <cellStyle name="常规 15 3" xfId="1081"/>
    <cellStyle name="常规 15 3 2" xfId="4101"/>
    <cellStyle name="常规 15 4" xfId="1531"/>
    <cellStyle name="常规 15 4 2" xfId="4102"/>
    <cellStyle name="常规 15 5" xfId="4099"/>
    <cellStyle name="常规 15_2015财政决算公开" xfId="4103"/>
    <cellStyle name="常规 16" xfId="1085"/>
    <cellStyle name="常规 16 2" xfId="1089"/>
    <cellStyle name="常规 16 2 2" xfId="4105"/>
    <cellStyle name="常规 16 3" xfId="4104"/>
    <cellStyle name="常规 16_2015财政决算公开" xfId="4106"/>
    <cellStyle name="常规 17" xfId="1094"/>
    <cellStyle name="常规 17 2" xfId="1534"/>
    <cellStyle name="常规 17 2 2" xfId="4108"/>
    <cellStyle name="常规 17 3" xfId="4107"/>
    <cellStyle name="常规 17_2015财政决算公开" xfId="4109"/>
    <cellStyle name="常规 18" xfId="1537"/>
    <cellStyle name="常规 18 2" xfId="1539"/>
    <cellStyle name="常规 18 2 2" xfId="4111"/>
    <cellStyle name="常规 18 3" xfId="4110"/>
    <cellStyle name="常规 18_2015财政决算公开" xfId="4112"/>
    <cellStyle name="常规 19" xfId="1541"/>
    <cellStyle name="常规 19 2" xfId="1543"/>
    <cellStyle name="常规 19 2 2" xfId="4114"/>
    <cellStyle name="常规 19 3" xfId="4113"/>
    <cellStyle name="常规 19_2015财政决算公开" xfId="4115"/>
    <cellStyle name="常规 2" xfId="1544"/>
    <cellStyle name="常规 2 10" xfId="4974"/>
    <cellStyle name="常规 2 11" xfId="4978"/>
    <cellStyle name="常规 2 2" xfId="1192"/>
    <cellStyle name="常规 2 2 10" xfId="1546"/>
    <cellStyle name="常规 2 2 11" xfId="2566"/>
    <cellStyle name="常规 2 2 2" xfId="1548"/>
    <cellStyle name="常规 2 2 2 10" xfId="2567"/>
    <cellStyle name="常规 2 2 2 2" xfId="1549"/>
    <cellStyle name="常规 2 2 2 2 2" xfId="1550"/>
    <cellStyle name="常规 2 2 2 2 2 2" xfId="1551"/>
    <cellStyle name="常规 2 2 2 2 2 2 2" xfId="4116"/>
    <cellStyle name="常规 2 2 2 2 2 3" xfId="1552"/>
    <cellStyle name="常规 2 2 2 2 2 3 2" xfId="4117"/>
    <cellStyle name="常规 2 2 2 2 2 4" xfId="1553"/>
    <cellStyle name="常规 2 2 2 2 2 4 2" xfId="4118"/>
    <cellStyle name="常规 2 2 2 2 2 5" xfId="2569"/>
    <cellStyle name="常规 2 2 2 2 2_2015财政决算公开" xfId="4119"/>
    <cellStyle name="常规 2 2 2 2 3" xfId="1554"/>
    <cellStyle name="常规 2 2 2 2 3 2" xfId="1556"/>
    <cellStyle name="常规 2 2 2 2 3 2 2" xfId="4120"/>
    <cellStyle name="常规 2 2 2 2 3 3" xfId="1557"/>
    <cellStyle name="常规 2 2 2 2 3 3 2" xfId="4121"/>
    <cellStyle name="常规 2 2 2 2 3 4" xfId="2570"/>
    <cellStyle name="常规 2 2 2 2 3_2015财政决算公开" xfId="4122"/>
    <cellStyle name="常规 2 2 2 2 4" xfId="1558"/>
    <cellStyle name="常规 2 2 2 2 4 2" xfId="1559"/>
    <cellStyle name="常规 2 2 2 2 4 2 2" xfId="4124"/>
    <cellStyle name="常规 2 2 2 2 4 3" xfId="1560"/>
    <cellStyle name="常规 2 2 2 2 4 3 2" xfId="4125"/>
    <cellStyle name="常规 2 2 2 2 4 4" xfId="1561"/>
    <cellStyle name="常规 2 2 2 2 4 4 2" xfId="4126"/>
    <cellStyle name="常规 2 2 2 2 4 5" xfId="4123"/>
    <cellStyle name="常规 2 2 2 2 4_2015财政决算公开" xfId="4127"/>
    <cellStyle name="常规 2 2 2 2 5" xfId="26"/>
    <cellStyle name="常规 2 2 2 2 5 2" xfId="4128"/>
    <cellStyle name="常规 2 2 2 2 6" xfId="1562"/>
    <cellStyle name="常规 2 2 2 2 6 2" xfId="4129"/>
    <cellStyle name="常规 2 2 2 2 7" xfId="1563"/>
    <cellStyle name="常规 2 2 2 2 8" xfId="2568"/>
    <cellStyle name="常规 2 2 2 2_2015财政决算公开" xfId="4130"/>
    <cellStyle name="常规 2 2 2 3" xfId="1564"/>
    <cellStyle name="常规 2 2 2 3 2" xfId="1565"/>
    <cellStyle name="常规 2 2 2 3 2 2" xfId="4131"/>
    <cellStyle name="常规 2 2 2 3 3" xfId="1566"/>
    <cellStyle name="常规 2 2 2 3 3 2" xfId="4132"/>
    <cellStyle name="常规 2 2 2 3 4" xfId="1567"/>
    <cellStyle name="常规 2 2 2 3 4 2" xfId="4133"/>
    <cellStyle name="常规 2 2 2 3 5" xfId="2571"/>
    <cellStyle name="常规 2 2 2 3_2015财政决算公开" xfId="4134"/>
    <cellStyle name="常规 2 2 2 4" xfId="817"/>
    <cellStyle name="常规 2 2 2 4 2" xfId="820"/>
    <cellStyle name="常规 2 2 2 4 2 2" xfId="4135"/>
    <cellStyle name="常规 2 2 2 4 3" xfId="1569"/>
    <cellStyle name="常规 2 2 2 4 3 2" xfId="4136"/>
    <cellStyle name="常规 2 2 2 4 4" xfId="1571"/>
    <cellStyle name="常规 2 2 2 4 4 2" xfId="4137"/>
    <cellStyle name="常规 2 2 2 4 5" xfId="2572"/>
    <cellStyle name="常规 2 2 2 4_2015财政决算公开" xfId="4138"/>
    <cellStyle name="常规 2 2 2 5" xfId="823"/>
    <cellStyle name="常规 2 2 2 5 2" xfId="1573"/>
    <cellStyle name="常规 2 2 2 5 2 2" xfId="4140"/>
    <cellStyle name="常规 2 2 2 5 3" xfId="1575"/>
    <cellStyle name="常规 2 2 2 5 3 2" xfId="4141"/>
    <cellStyle name="常规 2 2 2 5 4" xfId="4139"/>
    <cellStyle name="常规 2 2 2 5_2015财政决算公开" xfId="4142"/>
    <cellStyle name="常规 2 2 2 6" xfId="1578"/>
    <cellStyle name="常规 2 2 2 6 2" xfId="1580"/>
    <cellStyle name="常规 2 2 2 6 2 2" xfId="4144"/>
    <cellStyle name="常规 2 2 2 6 3" xfId="1582"/>
    <cellStyle name="常规 2 2 2 6 3 2" xfId="4145"/>
    <cellStyle name="常规 2 2 2 6 4" xfId="1584"/>
    <cellStyle name="常规 2 2 2 6 4 2" xfId="4146"/>
    <cellStyle name="常规 2 2 2 6 5" xfId="4143"/>
    <cellStyle name="常规 2 2 2 6_2015财政决算公开" xfId="4147"/>
    <cellStyle name="常规 2 2 2 7" xfId="1587"/>
    <cellStyle name="常规 2 2 2 7 2" xfId="4148"/>
    <cellStyle name="常规 2 2 2 8" xfId="1178"/>
    <cellStyle name="常规 2 2 2 8 2" xfId="4149"/>
    <cellStyle name="常规 2 2 2 9" xfId="1183"/>
    <cellStyle name="常规 2 2 2_2015财政决算公开" xfId="4150"/>
    <cellStyle name="常规 2 2 3" xfId="1588"/>
    <cellStyle name="常规 2 2 3 2" xfId="1589"/>
    <cellStyle name="常规 2 2 3 2 2" xfId="1591"/>
    <cellStyle name="常规 2 2 3 2 2 2" xfId="2575"/>
    <cellStyle name="常规 2 2 3 2 3" xfId="1593"/>
    <cellStyle name="常规 2 2 3 2 3 2" xfId="2576"/>
    <cellStyle name="常规 2 2 3 2 4" xfId="1595"/>
    <cellStyle name="常规 2 2 3 2 4 2" xfId="4151"/>
    <cellStyle name="常规 2 2 3 2 5" xfId="2574"/>
    <cellStyle name="常规 2 2 3 3" xfId="1596"/>
    <cellStyle name="常规 2 2 3 3 2" xfId="1598"/>
    <cellStyle name="常规 2 2 3 3 2 2" xfId="4152"/>
    <cellStyle name="常规 2 2 3 3 3" xfId="1599"/>
    <cellStyle name="常规 2 2 3 3 3 2" xfId="4153"/>
    <cellStyle name="常规 2 2 3 3 4" xfId="2577"/>
    <cellStyle name="常规 2 2 3 4" xfId="826"/>
    <cellStyle name="常规 2 2 3 4 2" xfId="1600"/>
    <cellStyle name="常规 2 2 3 4 2 2" xfId="4154"/>
    <cellStyle name="常规 2 2 3 4 3" xfId="1601"/>
    <cellStyle name="常规 2 2 3 4 3 2" xfId="4155"/>
    <cellStyle name="常规 2 2 3 4 4" xfId="735"/>
    <cellStyle name="常规 2 2 3 4 4 2" xfId="4156"/>
    <cellStyle name="常规 2 2 3 4 5" xfId="2578"/>
    <cellStyle name="常规 2 2 3 5" xfId="1602"/>
    <cellStyle name="常规 2 2 3 5 2" xfId="4157"/>
    <cellStyle name="常规 2 2 3 6" xfId="1603"/>
    <cellStyle name="常规 2 2 3 6 2" xfId="4158"/>
    <cellStyle name="常规 2 2 3 7" xfId="1604"/>
    <cellStyle name="常规 2 2 3 8" xfId="2573"/>
    <cellStyle name="常规 2 2 4" xfId="1605"/>
    <cellStyle name="常规 2 2 4 2" xfId="1606"/>
    <cellStyle name="常规 2 2 4 2 2" xfId="2580"/>
    <cellStyle name="常规 2 2 4 3" xfId="1607"/>
    <cellStyle name="常规 2 2 4 3 2" xfId="2581"/>
    <cellStyle name="常规 2 2 4 4" xfId="1608"/>
    <cellStyle name="常规 2 2 4 4 2" xfId="4159"/>
    <cellStyle name="常规 2 2 4 5" xfId="2579"/>
    <cellStyle name="常规 2 2 5" xfId="1609"/>
    <cellStyle name="常规 2 2 5 2" xfId="1610"/>
    <cellStyle name="常规 2 2 5 2 2" xfId="4160"/>
    <cellStyle name="常规 2 2 5 3" xfId="1611"/>
    <cellStyle name="常规 2 2 5 3 2" xfId="4161"/>
    <cellStyle name="常规 2 2 5 4" xfId="1612"/>
    <cellStyle name="常规 2 2 5 4 2" xfId="4162"/>
    <cellStyle name="常规 2 2 5 5" xfId="2582"/>
    <cellStyle name="常规 2 2 6" xfId="1235"/>
    <cellStyle name="常规 2 2 6 2" xfId="1237"/>
    <cellStyle name="常规 2 2 6 2 2" xfId="4164"/>
    <cellStyle name="常规 2 2 6 3" xfId="1240"/>
    <cellStyle name="常规 2 2 6 3 2" xfId="4165"/>
    <cellStyle name="常规 2 2 6 4" xfId="4163"/>
    <cellStyle name="常规 2 2 7" xfId="1242"/>
    <cellStyle name="常规 2 2 7 2" xfId="1245"/>
    <cellStyle name="常规 2 2 7 2 2" xfId="4167"/>
    <cellStyle name="常规 2 2 7 3" xfId="1614"/>
    <cellStyle name="常规 2 2 7 3 2" xfId="4168"/>
    <cellStyle name="常规 2 2 7 4" xfId="591"/>
    <cellStyle name="常规 2 2 7 4 2" xfId="4169"/>
    <cellStyle name="常规 2 2 7 5" xfId="4166"/>
    <cellStyle name="常规 2 2 8" xfId="1247"/>
    <cellStyle name="常规 2 2 8 2" xfId="4170"/>
    <cellStyle name="常规 2 2 9" xfId="1615"/>
    <cellStyle name="常规 2 2 9 2" xfId="4171"/>
    <cellStyle name="常规 2 2_2015财政决算公开" xfId="4172"/>
    <cellStyle name="常规 2 3" xfId="1616"/>
    <cellStyle name="常规 2 3 10" xfId="2583"/>
    <cellStyle name="常规 2 3 11" xfId="4173"/>
    <cellStyle name="常规 2 3 2" xfId="1617"/>
    <cellStyle name="常规 2 3 2 2" xfId="1618"/>
    <cellStyle name="常规 2 3 2 2 2" xfId="1619"/>
    <cellStyle name="常规 2 3 2 2 2 2" xfId="4176"/>
    <cellStyle name="常规 2 3 2 2 3" xfId="1620"/>
    <cellStyle name="常规 2 3 2 2 3 2" xfId="4177"/>
    <cellStyle name="常规 2 3 2 2 4" xfId="1622"/>
    <cellStyle name="常规 2 3 2 2 4 2" xfId="4178"/>
    <cellStyle name="常规 2 3 2 2 5" xfId="1623"/>
    <cellStyle name="常规 2 3 2 2 5 2" xfId="4179"/>
    <cellStyle name="常规 2 3 2 2 6" xfId="2585"/>
    <cellStyle name="常规 2 3 2 2 7" xfId="4175"/>
    <cellStyle name="常规 2 3 2 3" xfId="1624"/>
    <cellStyle name="常规 2 3 2 3 2" xfId="1625"/>
    <cellStyle name="常规 2 3 2 3 2 2" xfId="4181"/>
    <cellStyle name="常规 2 3 2 3 3" xfId="1626"/>
    <cellStyle name="常规 2 3 2 3 3 2" xfId="4182"/>
    <cellStyle name="常规 2 3 2 3 4" xfId="2586"/>
    <cellStyle name="常规 2 3 2 3 5" xfId="4180"/>
    <cellStyle name="常规 2 3 2 4" xfId="836"/>
    <cellStyle name="常规 2 3 2 4 2" xfId="1627"/>
    <cellStyle name="常规 2 3 2 4 2 2" xfId="4184"/>
    <cellStyle name="常规 2 3 2 4 3" xfId="1628"/>
    <cellStyle name="常规 2 3 2 4 3 2" xfId="4185"/>
    <cellStyle name="常规 2 3 2 4 4" xfId="1629"/>
    <cellStyle name="常规 2 3 2 4 4 2" xfId="4186"/>
    <cellStyle name="常规 2 3 2 4 5" xfId="4183"/>
    <cellStyle name="常规 2 3 2 5" xfId="1630"/>
    <cellStyle name="常规 2 3 2 5 2" xfId="4187"/>
    <cellStyle name="常规 2 3 2 6" xfId="1631"/>
    <cellStyle name="常规 2 3 2 6 2" xfId="4188"/>
    <cellStyle name="常规 2 3 2 7" xfId="1632"/>
    <cellStyle name="常规 2 3 2 7 2" xfId="4189"/>
    <cellStyle name="常规 2 3 2 8" xfId="2584"/>
    <cellStyle name="常规 2 3 2 9" xfId="4174"/>
    <cellStyle name="常规 2 3 3" xfId="1633"/>
    <cellStyle name="常规 2 3 3 2" xfId="1634"/>
    <cellStyle name="常规 2 3 3 2 2" xfId="4191"/>
    <cellStyle name="常规 2 3 3 3" xfId="1635"/>
    <cellStyle name="常规 2 3 3 3 2" xfId="4192"/>
    <cellStyle name="常规 2 3 3 4" xfId="1636"/>
    <cellStyle name="常规 2 3 3 4 2" xfId="4193"/>
    <cellStyle name="常规 2 3 3 5" xfId="1637"/>
    <cellStyle name="常规 2 3 3 5 2" xfId="4194"/>
    <cellStyle name="常规 2 3 3 6" xfId="2587"/>
    <cellStyle name="常规 2 3 3 7" xfId="4190"/>
    <cellStyle name="常规 2 3 4" xfId="1638"/>
    <cellStyle name="常规 2 3 4 2" xfId="1639"/>
    <cellStyle name="常规 2 3 4 2 2" xfId="4196"/>
    <cellStyle name="常规 2 3 4 3" xfId="1640"/>
    <cellStyle name="常规 2 3 4 3 2" xfId="4197"/>
    <cellStyle name="常规 2 3 4 4" xfId="1641"/>
    <cellStyle name="常规 2 3 4 4 2" xfId="4198"/>
    <cellStyle name="常规 2 3 4 5" xfId="2588"/>
    <cellStyle name="常规 2 3 4 6" xfId="4195"/>
    <cellStyle name="常规 2 3 5" xfId="1443"/>
    <cellStyle name="常规 2 3 5 2" xfId="1445"/>
    <cellStyle name="常规 2 3 5 2 2" xfId="4200"/>
    <cellStyle name="常规 2 3 5 3" xfId="1642"/>
    <cellStyle name="常规 2 3 5 3 2" xfId="4201"/>
    <cellStyle name="常规 2 3 5 4" xfId="4199"/>
    <cellStyle name="常规 2 3 6" xfId="1252"/>
    <cellStyle name="常规 2 3 6 2" xfId="1255"/>
    <cellStyle name="常规 2 3 6 2 2" xfId="4203"/>
    <cellStyle name="常规 2 3 6 3" xfId="1258"/>
    <cellStyle name="常规 2 3 6 3 2" xfId="4204"/>
    <cellStyle name="常规 2 3 6 4" xfId="546"/>
    <cellStyle name="常规 2 3 6 4 2" xfId="4205"/>
    <cellStyle name="常规 2 3 6 5" xfId="4202"/>
    <cellStyle name="常规 2 3 7" xfId="1260"/>
    <cellStyle name="常规 2 3 7 2" xfId="4206"/>
    <cellStyle name="常规 2 3 8" xfId="1263"/>
    <cellStyle name="常规 2 3 8 2" xfId="4207"/>
    <cellStyle name="常规 2 3 9" xfId="1265"/>
    <cellStyle name="常规 2 3 9 2" xfId="4208"/>
    <cellStyle name="常规 2 4" xfId="1643"/>
    <cellStyle name="常规 2 4 10" xfId="2589"/>
    <cellStyle name="常规 2 4 10 2" xfId="4210"/>
    <cellStyle name="常规 2 4 11" xfId="4209"/>
    <cellStyle name="常规 2 4 2" xfId="1644"/>
    <cellStyle name="常规 2 4 2 2" xfId="1645"/>
    <cellStyle name="常规 2 4 2 2 2" xfId="1646"/>
    <cellStyle name="常规 2 4 2 2 2 2" xfId="4213"/>
    <cellStyle name="常规 2 4 2 2 3" xfId="1647"/>
    <cellStyle name="常规 2 4 2 2 3 2" xfId="4214"/>
    <cellStyle name="常规 2 4 2 2 4" xfId="1648"/>
    <cellStyle name="常规 2 4 2 2 4 2" xfId="4215"/>
    <cellStyle name="常规 2 4 2 2 5" xfId="1649"/>
    <cellStyle name="常规 2 4 2 2 5 2" xfId="4216"/>
    <cellStyle name="常规 2 4 2 2 6" xfId="2591"/>
    <cellStyle name="常规 2 4 2 2 7" xfId="4212"/>
    <cellStyle name="常规 2 4 2 3" xfId="1651"/>
    <cellStyle name="常规 2 4 2 3 2" xfId="1653"/>
    <cellStyle name="常规 2 4 2 3 2 2" xfId="4218"/>
    <cellStyle name="常规 2 4 2 3 3" xfId="1654"/>
    <cellStyle name="常规 2 4 2 3 3 2" xfId="4219"/>
    <cellStyle name="常规 2 4 2 3 4" xfId="2592"/>
    <cellStyle name="常规 2 4 2 3 5" xfId="4217"/>
    <cellStyle name="常规 2 4 2 4" xfId="1656"/>
    <cellStyle name="常规 2 4 2 4 2" xfId="984"/>
    <cellStyle name="常规 2 4 2 4 2 2" xfId="4221"/>
    <cellStyle name="常规 2 4 2 4 3" xfId="989"/>
    <cellStyle name="常规 2 4 2 4 3 2" xfId="4222"/>
    <cellStyle name="常规 2 4 2 4 4" xfId="994"/>
    <cellStyle name="常规 2 4 2 4 4 2" xfId="4223"/>
    <cellStyle name="常规 2 4 2 4 5" xfId="4220"/>
    <cellStyle name="常规 2 4 2 5" xfId="1657"/>
    <cellStyle name="常规 2 4 2 5 2" xfId="4224"/>
    <cellStyle name="常规 2 4 2 6" xfId="1658"/>
    <cellStyle name="常规 2 4 2 6 2" xfId="4225"/>
    <cellStyle name="常规 2 4 2 7" xfId="1659"/>
    <cellStyle name="常规 2 4 2 7 2" xfId="4226"/>
    <cellStyle name="常规 2 4 2 8" xfId="2590"/>
    <cellStyle name="常规 2 4 2 9" xfId="4211"/>
    <cellStyle name="常规 2 4 3" xfId="737"/>
    <cellStyle name="常规 2 4 3 2" xfId="1660"/>
    <cellStyle name="常规 2 4 3 2 2" xfId="4228"/>
    <cellStyle name="常规 2 4 3 3" xfId="1662"/>
    <cellStyle name="常规 2 4 3 3 2" xfId="4229"/>
    <cellStyle name="常规 2 4 3 4" xfId="1664"/>
    <cellStyle name="常规 2 4 3 4 2" xfId="4230"/>
    <cellStyle name="常规 2 4 3 5" xfId="1547"/>
    <cellStyle name="常规 2 4 3 5 2" xfId="4231"/>
    <cellStyle name="常规 2 4 3 6" xfId="2593"/>
    <cellStyle name="常规 2 4 3 7" xfId="4227"/>
    <cellStyle name="常规 2 4 4" xfId="1665"/>
    <cellStyle name="常规 2 4 4 2" xfId="1666"/>
    <cellStyle name="常规 2 4 4 2 2" xfId="4233"/>
    <cellStyle name="常规 2 4 4 3" xfId="1668"/>
    <cellStyle name="常规 2 4 4 3 2" xfId="4234"/>
    <cellStyle name="常规 2 4 4 4" xfId="1669"/>
    <cellStyle name="常规 2 4 4 4 2" xfId="4235"/>
    <cellStyle name="常规 2 4 4 5" xfId="2594"/>
    <cellStyle name="常规 2 4 4 6" xfId="4232"/>
    <cellStyle name="常规 2 4 5" xfId="1448"/>
    <cellStyle name="常规 2 4 5 2" xfId="1670"/>
    <cellStyle name="常规 2 4 5 2 2" xfId="4237"/>
    <cellStyle name="常规 2 4 5 3" xfId="1671"/>
    <cellStyle name="常规 2 4 5 3 2" xfId="4238"/>
    <cellStyle name="常规 2 4 5 4" xfId="4236"/>
    <cellStyle name="常规 2 4 6" xfId="1269"/>
    <cellStyle name="常规 2 4 6 2" xfId="1271"/>
    <cellStyle name="常规 2 4 6 2 2" xfId="4240"/>
    <cellStyle name="常规 2 4 6 3" xfId="1275"/>
    <cellStyle name="常规 2 4 6 3 2" xfId="4241"/>
    <cellStyle name="常规 2 4 6 4" xfId="609"/>
    <cellStyle name="常规 2 4 6 4 2" xfId="4242"/>
    <cellStyle name="常规 2 4 6 5" xfId="4239"/>
    <cellStyle name="常规 2 4 7" xfId="1277"/>
    <cellStyle name="常规 2 4 7 2" xfId="4243"/>
    <cellStyle name="常规 2 4 8" xfId="1280"/>
    <cellStyle name="常规 2 4 8 2" xfId="4244"/>
    <cellStyle name="常规 2 4 9" xfId="1672"/>
    <cellStyle name="常规 2 4 9 2" xfId="4245"/>
    <cellStyle name="常规 2 5" xfId="1673"/>
    <cellStyle name="常规 2 5 2" xfId="1674"/>
    <cellStyle name="常规 2 5 2 2" xfId="1677"/>
    <cellStyle name="常规 2 5 2 2 2" xfId="2597"/>
    <cellStyle name="常规 2 5 2 2 3" xfId="4248"/>
    <cellStyle name="常规 2 5 2 3" xfId="2598"/>
    <cellStyle name="常规 2 5 2 4" xfId="2596"/>
    <cellStyle name="常规 2 5 2 5" xfId="4247"/>
    <cellStyle name="常规 2 5 3" xfId="1678"/>
    <cellStyle name="常规 2 5 3 2" xfId="2599"/>
    <cellStyle name="常规 2 5 3 3" xfId="4249"/>
    <cellStyle name="常规 2 5 4" xfId="1680"/>
    <cellStyle name="常规 2 5 4 2" xfId="2600"/>
    <cellStyle name="常规 2 5 4 3" xfId="4250"/>
    <cellStyle name="常规 2 5 5" xfId="2595"/>
    <cellStyle name="常规 2 5 6" xfId="4246"/>
    <cellStyle name="常规 2 6" xfId="1681"/>
    <cellStyle name="常规 2 6 2" xfId="1682"/>
    <cellStyle name="常规 2 6 2 2" xfId="2602"/>
    <cellStyle name="常规 2 6 3" xfId="2603"/>
    <cellStyle name="常规 2 6 4" xfId="2601"/>
    <cellStyle name="常规 2 7" xfId="1683"/>
    <cellStyle name="常规 2 7 2" xfId="2604"/>
    <cellStyle name="常规 2 7 3" xfId="4251"/>
    <cellStyle name="常规 2 8" xfId="1686"/>
    <cellStyle name="常规 2 8 2" xfId="2605"/>
    <cellStyle name="常规 2 9" xfId="2565"/>
    <cellStyle name="常规 2_2012-2013年“三公”经费预决算情况汇总表样" xfId="2606"/>
    <cellStyle name="常规 20" xfId="1074"/>
    <cellStyle name="常规 20 2" xfId="1077"/>
    <cellStyle name="常规 20 2 2" xfId="4253"/>
    <cellStyle name="常规 20 3" xfId="4252"/>
    <cellStyle name="常规 21" xfId="1084"/>
    <cellStyle name="常规 21 2" xfId="1088"/>
    <cellStyle name="常规 21 2 2" xfId="4255"/>
    <cellStyle name="常规 21 3" xfId="4254"/>
    <cellStyle name="常规 22" xfId="1093"/>
    <cellStyle name="常规 22 2" xfId="1533"/>
    <cellStyle name="常规 22 2 2" xfId="4257"/>
    <cellStyle name="常规 22 3" xfId="4256"/>
    <cellStyle name="常规 23" xfId="1536"/>
    <cellStyle name="常规 23 2" xfId="1538"/>
    <cellStyle name="常规 23 2 2" xfId="4259"/>
    <cellStyle name="常规 23 3" xfId="4258"/>
    <cellStyle name="常规 24" xfId="1540"/>
    <cellStyle name="常规 24 2" xfId="1542"/>
    <cellStyle name="常规 24 2 2" xfId="4261"/>
    <cellStyle name="常规 24 3" xfId="4260"/>
    <cellStyle name="常规 25" xfId="785"/>
    <cellStyle name="常规 25 2" xfId="788"/>
    <cellStyle name="常规 25 2 2" xfId="4263"/>
    <cellStyle name="常规 25 3" xfId="4262"/>
    <cellStyle name="常规 26" xfId="794"/>
    <cellStyle name="常规 26 2" xfId="767"/>
    <cellStyle name="常规 26 2 2" xfId="4265"/>
    <cellStyle name="常规 26 3" xfId="4264"/>
    <cellStyle name="常规 27" xfId="797"/>
    <cellStyle name="常规 27 2" xfId="1687"/>
    <cellStyle name="常规 27 2 2" xfId="4267"/>
    <cellStyle name="常规 27 3" xfId="4266"/>
    <cellStyle name="常规 28" xfId="1689"/>
    <cellStyle name="常规 28 2" xfId="1201"/>
    <cellStyle name="常规 28 2 2" xfId="4269"/>
    <cellStyle name="常规 28 3" xfId="4268"/>
    <cellStyle name="常规 29" xfId="1690"/>
    <cellStyle name="常规 29 2" xfId="1691"/>
    <cellStyle name="常规 29 2 2" xfId="4271"/>
    <cellStyle name="常规 29 3" xfId="4270"/>
    <cellStyle name="常规 3" xfId="1694"/>
    <cellStyle name="常规 3 10" xfId="1695"/>
    <cellStyle name="常规 3 11" xfId="2610"/>
    <cellStyle name="常规 3 2" xfId="1697"/>
    <cellStyle name="常规 3 2 2" xfId="1698"/>
    <cellStyle name="常规 3 2 2 2" xfId="1699"/>
    <cellStyle name="常规 3 2 2 2 2" xfId="4272"/>
    <cellStyle name="常规 3 2 2 3" xfId="1701"/>
    <cellStyle name="常规 3 2 2 3 2" xfId="4273"/>
    <cellStyle name="常规 3 2 2 4" xfId="862"/>
    <cellStyle name="常规 3 2 2 4 2" xfId="4274"/>
    <cellStyle name="常规 3 2 2 5" xfId="1702"/>
    <cellStyle name="常规 3 2 2 6" xfId="2612"/>
    <cellStyle name="常规 3 2 2 6 2" xfId="4275"/>
    <cellStyle name="常规 3 2 3" xfId="1703"/>
    <cellStyle name="常规 3 2 3 2" xfId="1704"/>
    <cellStyle name="常规 3 2 3 2 2" xfId="4277"/>
    <cellStyle name="常规 3 2 3 3" xfId="1706"/>
    <cellStyle name="常规 3 2 3 3 2" xfId="4278"/>
    <cellStyle name="常规 3 2 3 4" xfId="2613"/>
    <cellStyle name="常规 3 2 3 5" xfId="4276"/>
    <cellStyle name="常规 3 2 4" xfId="1707"/>
    <cellStyle name="常规 3 2 4 2" xfId="1708"/>
    <cellStyle name="常规 3 2 4 2 2" xfId="4280"/>
    <cellStyle name="常规 3 2 4 3" xfId="1710"/>
    <cellStyle name="常规 3 2 4 3 2" xfId="4281"/>
    <cellStyle name="常规 3 2 4 4" xfId="1711"/>
    <cellStyle name="常规 3 2 4 4 2" xfId="4282"/>
    <cellStyle name="常规 3 2 4 5" xfId="4279"/>
    <cellStyle name="常规 3 2 5" xfId="585"/>
    <cellStyle name="常规 3 2 5 2" xfId="4283"/>
    <cellStyle name="常规 3 2 6" xfId="599"/>
    <cellStyle name="常规 3 2 6 2" xfId="4284"/>
    <cellStyle name="常规 3 2 7" xfId="606"/>
    <cellStyle name="常规 3 2 8" xfId="2611"/>
    <cellStyle name="常规 3 2 8 2" xfId="4285"/>
    <cellStyle name="常规 3 3" xfId="1712"/>
    <cellStyle name="常规 3 3 2" xfId="1713"/>
    <cellStyle name="常规 3 3 3" xfId="1714"/>
    <cellStyle name="常规 3 3 4" xfId="1716"/>
    <cellStyle name="常规 3 3 5" xfId="2614"/>
    <cellStyle name="常规 3 4" xfId="1210"/>
    <cellStyle name="常规 3 4 2" xfId="1717"/>
    <cellStyle name="常规 3 4 2 2" xfId="4287"/>
    <cellStyle name="常规 3 4 3" xfId="1718"/>
    <cellStyle name="常规 3 4 3 2" xfId="4288"/>
    <cellStyle name="常规 3 4 4" xfId="2615"/>
    <cellStyle name="常规 3 4 5" xfId="4286"/>
    <cellStyle name="常规 3 5" xfId="1719"/>
    <cellStyle name="常规 3 5 2" xfId="1720"/>
    <cellStyle name="常规 3 5 2 2" xfId="4290"/>
    <cellStyle name="常规 3 5 3" xfId="1721"/>
    <cellStyle name="常规 3 5 3 2" xfId="4291"/>
    <cellStyle name="常规 3 5 4" xfId="2616"/>
    <cellStyle name="常规 3 5 5" xfId="4289"/>
    <cellStyle name="常规 3 6" xfId="1189"/>
    <cellStyle name="常规 3 6 2" xfId="1722"/>
    <cellStyle name="常规 3 6 2 2" xfId="4293"/>
    <cellStyle name="常规 3 6 3" xfId="1723"/>
    <cellStyle name="常规 3 6 3 2" xfId="4294"/>
    <cellStyle name="常规 3 6 4" xfId="2617"/>
    <cellStyle name="常规 3 6 5" xfId="4292"/>
    <cellStyle name="常规 3 7" xfId="1724"/>
    <cellStyle name="常规 3 7 2" xfId="1725"/>
    <cellStyle name="常规 3 7 2 2" xfId="4296"/>
    <cellStyle name="常规 3 7 3" xfId="1726"/>
    <cellStyle name="常规 3 7 3 2" xfId="4297"/>
    <cellStyle name="常规 3 7 4" xfId="4295"/>
    <cellStyle name="常规 3 8" xfId="1728"/>
    <cellStyle name="常规 3 8 2" xfId="4298"/>
    <cellStyle name="常规 3 9" xfId="1729"/>
    <cellStyle name="常规 3 9 2" xfId="4299"/>
    <cellStyle name="常规 3_收入总表2" xfId="2618"/>
    <cellStyle name="常规 30" xfId="784"/>
    <cellStyle name="常规 30 2" xfId="787"/>
    <cellStyle name="常规 30 3" xfId="2619"/>
    <cellStyle name="常规 31" xfId="793"/>
    <cellStyle name="常规 31 2" xfId="2620"/>
    <cellStyle name="常规 32" xfId="796"/>
    <cellStyle name="常规 32 2" xfId="2621"/>
    <cellStyle name="常规 33" xfId="1688"/>
    <cellStyle name="常规 33 2" xfId="2622"/>
    <cellStyle name="常规 33 3" xfId="4983"/>
    <cellStyle name="常规 34" xfId="2623"/>
    <cellStyle name="常规 35" xfId="2624"/>
    <cellStyle name="常规 36" xfId="2625"/>
    <cellStyle name="常规 37" xfId="2626"/>
    <cellStyle name="常规 38" xfId="2627"/>
    <cellStyle name="常规 39" xfId="2628"/>
    <cellStyle name="常规 4" xfId="1731"/>
    <cellStyle name="常规 4 2" xfId="1732"/>
    <cellStyle name="常规 4 2 10" xfId="2630"/>
    <cellStyle name="常规 4 2 11" xfId="4300"/>
    <cellStyle name="常规 4 2 2" xfId="1734"/>
    <cellStyle name="常规 4 2 2 2" xfId="1736"/>
    <cellStyle name="常规 4 2 2 2 2" xfId="1738"/>
    <cellStyle name="常规 4 2 2 2 2 2" xfId="4303"/>
    <cellStyle name="常规 4 2 2 2 3" xfId="1739"/>
    <cellStyle name="常规 4 2 2 2 3 2" xfId="4304"/>
    <cellStyle name="常规 4 2 2 2 4" xfId="1740"/>
    <cellStyle name="常规 4 2 2 2 4 2" xfId="4305"/>
    <cellStyle name="常规 4 2 2 2 5" xfId="1741"/>
    <cellStyle name="常规 4 2 2 2 5 2" xfId="4306"/>
    <cellStyle name="常规 4 2 2 2 6" xfId="4302"/>
    <cellStyle name="常规 4 2 2 3" xfId="1744"/>
    <cellStyle name="常规 4 2 2 3 2" xfId="1747"/>
    <cellStyle name="常规 4 2 2 3 2 2" xfId="4308"/>
    <cellStyle name="常规 4 2 2 3 3" xfId="1749"/>
    <cellStyle name="常规 4 2 2 3 3 2" xfId="4309"/>
    <cellStyle name="常规 4 2 2 3 4" xfId="4307"/>
    <cellStyle name="常规 4 2 2 4" xfId="910"/>
    <cellStyle name="常规 4 2 2 4 2" xfId="912"/>
    <cellStyle name="常规 4 2 2 4 2 2" xfId="4311"/>
    <cellStyle name="常规 4 2 2 4 3" xfId="1750"/>
    <cellStyle name="常规 4 2 2 4 3 2" xfId="4312"/>
    <cellStyle name="常规 4 2 2 4 4" xfId="1751"/>
    <cellStyle name="常规 4 2 2 4 4 2" xfId="4313"/>
    <cellStyle name="常规 4 2 2 4 5" xfId="4310"/>
    <cellStyle name="常规 4 2 2 5" xfId="914"/>
    <cellStyle name="常规 4 2 2 5 2" xfId="4314"/>
    <cellStyle name="常规 4 2 2 6" xfId="1753"/>
    <cellStyle name="常规 4 2 2 6 2" xfId="4315"/>
    <cellStyle name="常规 4 2 2 7" xfId="1755"/>
    <cellStyle name="常规 4 2 2 7 2" xfId="4316"/>
    <cellStyle name="常规 4 2 2 8" xfId="2631"/>
    <cellStyle name="常规 4 2 2 9" xfId="4301"/>
    <cellStyle name="常规 4 2 3" xfId="1757"/>
    <cellStyle name="常规 4 2 3 2" xfId="1759"/>
    <cellStyle name="常规 4 2 3 2 2" xfId="4318"/>
    <cellStyle name="常规 4 2 3 3" xfId="1760"/>
    <cellStyle name="常规 4 2 3 3 2" xfId="4319"/>
    <cellStyle name="常规 4 2 3 4" xfId="918"/>
    <cellStyle name="常规 4 2 3 4 2" xfId="4320"/>
    <cellStyle name="常规 4 2 3 5" xfId="2632"/>
    <cellStyle name="常规 4 2 3 6" xfId="4317"/>
    <cellStyle name="常规 4 2 4" xfId="1762"/>
    <cellStyle name="常规 4 2 4 2" xfId="1764"/>
    <cellStyle name="常规 4 2 4 2 2" xfId="4322"/>
    <cellStyle name="常规 4 2 4 3" xfId="1765"/>
    <cellStyle name="常规 4 2 4 3 2" xfId="4323"/>
    <cellStyle name="常规 4 2 4 4" xfId="1766"/>
    <cellStyle name="常规 4 2 4 4 2" xfId="4324"/>
    <cellStyle name="常规 4 2 4 5" xfId="4321"/>
    <cellStyle name="常规 4 2 5" xfId="1767"/>
    <cellStyle name="常规 4 2 5 2" xfId="722"/>
    <cellStyle name="常规 4 2 5 2 2" xfId="4326"/>
    <cellStyle name="常规 4 2 5 3" xfId="727"/>
    <cellStyle name="常规 4 2 5 3 2" xfId="4327"/>
    <cellStyle name="常规 4 2 5 4" xfId="4325"/>
    <cellStyle name="常规 4 2 6" xfId="1431"/>
    <cellStyle name="常规 4 2 6 2" xfId="759"/>
    <cellStyle name="常规 4 2 6 2 2" xfId="4329"/>
    <cellStyle name="常规 4 2 6 3" xfId="764"/>
    <cellStyle name="常规 4 2 6 3 2" xfId="4330"/>
    <cellStyle name="常规 4 2 6 4" xfId="310"/>
    <cellStyle name="常规 4 2 6 4 2" xfId="4331"/>
    <cellStyle name="常规 4 2 6 5" xfId="4328"/>
    <cellStyle name="常规 4 2 7" xfId="1769"/>
    <cellStyle name="常规 4 2 7 2" xfId="4332"/>
    <cellStyle name="常规 4 2 8" xfId="1771"/>
    <cellStyle name="常规 4 2 8 2" xfId="4333"/>
    <cellStyle name="常规 4 2 9" xfId="1772"/>
    <cellStyle name="常规 4 2 9 2" xfId="4334"/>
    <cellStyle name="常规 4 3" xfId="1773"/>
    <cellStyle name="常规 4 3 2" xfId="1775"/>
    <cellStyle name="常规 4 3 2 2" xfId="4337"/>
    <cellStyle name="常规 4 3 2 3" xfId="4336"/>
    <cellStyle name="常规 4 3 3" xfId="1777"/>
    <cellStyle name="常规 4 3 3 2" xfId="4338"/>
    <cellStyle name="常规 4 3 4" xfId="902"/>
    <cellStyle name="常规 4 3 4 2" xfId="4339"/>
    <cellStyle name="常规 4 3 5" xfId="2633"/>
    <cellStyle name="常规 4 3 6" xfId="4335"/>
    <cellStyle name="常规 4 4" xfId="1733"/>
    <cellStyle name="常规 4 4 2" xfId="2634"/>
    <cellStyle name="常规 4 4 3" xfId="4340"/>
    <cellStyle name="常规 4 5" xfId="1756"/>
    <cellStyle name="常规 4 5 2" xfId="2635"/>
    <cellStyle name="常规 4 5 3" xfId="4341"/>
    <cellStyle name="常规 4 6" xfId="1761"/>
    <cellStyle name="常规 4 6 2" xfId="2636"/>
    <cellStyle name="常规 4 6 3" xfId="4342"/>
    <cellStyle name="常规 4 7" xfId="2629"/>
    <cellStyle name="常规 4_征收计划表8" xfId="2637"/>
    <cellStyle name="常规 40" xfId="2638"/>
    <cellStyle name="常规 41" xfId="2639"/>
    <cellStyle name="常规 42" xfId="2640"/>
    <cellStyle name="常规 43" xfId="2641"/>
    <cellStyle name="常规 44" xfId="2642"/>
    <cellStyle name="常规 44 2" xfId="4979"/>
    <cellStyle name="常规 45" xfId="2643"/>
    <cellStyle name="常规 45 2" xfId="4981"/>
    <cellStyle name="常规 46" xfId="2644"/>
    <cellStyle name="常规 47" xfId="2645"/>
    <cellStyle name="常规 48" xfId="2646"/>
    <cellStyle name="常规 48 2" xfId="4980"/>
    <cellStyle name="常规 48 3" xfId="4975"/>
    <cellStyle name="常规 49" xfId="2393"/>
    <cellStyle name="常规 49 2" xfId="4976"/>
    <cellStyle name="常规 5" xfId="1778"/>
    <cellStyle name="常规 5 10" xfId="2647"/>
    <cellStyle name="常规 5 2" xfId="1779"/>
    <cellStyle name="常规 5 2 2" xfId="1780"/>
    <cellStyle name="常规 5 2 2 2" xfId="1781"/>
    <cellStyle name="常规 5 2 2 2 2" xfId="4343"/>
    <cellStyle name="常规 5 2 2 3" xfId="1782"/>
    <cellStyle name="常规 5 2 2 3 2" xfId="4344"/>
    <cellStyle name="常规 5 2 2 4" xfId="292"/>
    <cellStyle name="常规 5 2 2 4 2" xfId="4345"/>
    <cellStyle name="常规 5 2 2 5" xfId="295"/>
    <cellStyle name="常规 5 2 2 5 2" xfId="4346"/>
    <cellStyle name="常规 5 2 2 6" xfId="2649"/>
    <cellStyle name="常规 5 2 3" xfId="1783"/>
    <cellStyle name="常规 5 2 3 2" xfId="1784"/>
    <cellStyle name="常规 5 2 3 2 2" xfId="4348"/>
    <cellStyle name="常规 5 2 3 3" xfId="1785"/>
    <cellStyle name="常规 5 2 3 3 2" xfId="4349"/>
    <cellStyle name="常规 5 2 3 4" xfId="2650"/>
    <cellStyle name="常规 5 2 3 5" xfId="4347"/>
    <cellStyle name="常规 5 2 4" xfId="1786"/>
    <cellStyle name="常规 5 2 4 2" xfId="1787"/>
    <cellStyle name="常规 5 2 4 2 2" xfId="4350"/>
    <cellStyle name="常规 5 2 4 3" xfId="1788"/>
    <cellStyle name="常规 5 2 4 3 2" xfId="4351"/>
    <cellStyle name="常规 5 2 4 4" xfId="1790"/>
    <cellStyle name="常规 5 2 4 4 2" xfId="4352"/>
    <cellStyle name="常规 5 2 4 5" xfId="2651"/>
    <cellStyle name="常规 5 2 5" xfId="1791"/>
    <cellStyle name="常规 5 2 5 2" xfId="4353"/>
    <cellStyle name="常规 5 2 6" xfId="1792"/>
    <cellStyle name="常规 5 2 6 2" xfId="4354"/>
    <cellStyle name="常规 5 2 7" xfId="1793"/>
    <cellStyle name="常规 5 2 7 2" xfId="4355"/>
    <cellStyle name="常规 5 2 8" xfId="2648"/>
    <cellStyle name="常规 5 3" xfId="1794"/>
    <cellStyle name="常规 5 3 2" xfId="1795"/>
    <cellStyle name="常规 5 3 2 2" xfId="4356"/>
    <cellStyle name="常规 5 3 3" xfId="1796"/>
    <cellStyle name="常规 5 3 3 2" xfId="4357"/>
    <cellStyle name="常规 5 3 4" xfId="925"/>
    <cellStyle name="常规 5 3 4 2" xfId="4358"/>
    <cellStyle name="常规 5 3 5" xfId="2652"/>
    <cellStyle name="常规 5 4" xfId="1774"/>
    <cellStyle name="常规 5 4 2" xfId="1797"/>
    <cellStyle name="常规 5 4 2 2" xfId="4360"/>
    <cellStyle name="常规 5 4 3" xfId="1798"/>
    <cellStyle name="常规 5 4 3 2" xfId="4361"/>
    <cellStyle name="常规 5 4 4" xfId="931"/>
    <cellStyle name="常规 5 4 4 2" xfId="4362"/>
    <cellStyle name="常规 5 4 5" xfId="2653"/>
    <cellStyle name="常规 5 4 6" xfId="4359"/>
    <cellStyle name="常规 5 5" xfId="1776"/>
    <cellStyle name="常规 5 5 2" xfId="1799"/>
    <cellStyle name="常规 5 5 2 2" xfId="4363"/>
    <cellStyle name="常规 5 5 3" xfId="1800"/>
    <cellStyle name="常规 5 5 3 2" xfId="4364"/>
    <cellStyle name="常规 5 5 4" xfId="2654"/>
    <cellStyle name="常规 5 6" xfId="901"/>
    <cellStyle name="常规 5 6 2" xfId="904"/>
    <cellStyle name="常规 5 6 2 2" xfId="4366"/>
    <cellStyle name="常规 5 6 3" xfId="1801"/>
    <cellStyle name="常规 5 6 3 2" xfId="4367"/>
    <cellStyle name="常规 5 6 4" xfId="1802"/>
    <cellStyle name="常规 5 6 4 2" xfId="4368"/>
    <cellStyle name="常规 5 6 5" xfId="4365"/>
    <cellStyle name="常规 5 7" xfId="906"/>
    <cellStyle name="常规 5 7 2" xfId="4369"/>
    <cellStyle name="常规 5 8" xfId="1804"/>
    <cellStyle name="常规 5 8 2" xfId="4370"/>
    <cellStyle name="常规 5 9" xfId="1806"/>
    <cellStyle name="常规 5 9 2" xfId="4371"/>
    <cellStyle name="常规 50" xfId="2801"/>
    <cellStyle name="常规 50 2" xfId="4977"/>
    <cellStyle name="常规 51" xfId="2802"/>
    <cellStyle name="常规 51 2" xfId="4982"/>
    <cellStyle name="常规 52" xfId="2803"/>
    <cellStyle name="常规 53" xfId="2804"/>
    <cellStyle name="常规 54" xfId="2817"/>
    <cellStyle name="常规 55" xfId="2833"/>
    <cellStyle name="常规 56" xfId="2834"/>
    <cellStyle name="常规 57" xfId="2837"/>
    <cellStyle name="常规 58" xfId="2838"/>
    <cellStyle name="常规 59" xfId="2839"/>
    <cellStyle name="常规 6" xfId="1807"/>
    <cellStyle name="常规 6 2" xfId="1808"/>
    <cellStyle name="常规 6 2 2" xfId="1809"/>
    <cellStyle name="常规 6 2 2 2" xfId="1810"/>
    <cellStyle name="常规 6 2 2 2 2" xfId="1812"/>
    <cellStyle name="常规 6 2 2 3" xfId="1813"/>
    <cellStyle name="常规 6 2 2 4" xfId="2657"/>
    <cellStyle name="常规 6 2 3" xfId="1814"/>
    <cellStyle name="常规 6 2 3 2" xfId="1815"/>
    <cellStyle name="常规 6 2 3 3" xfId="2658"/>
    <cellStyle name="常规 6 2 4" xfId="1816"/>
    <cellStyle name="常规 6 2 5" xfId="2656"/>
    <cellStyle name="常规 6 3" xfId="1817"/>
    <cellStyle name="常规 6 3 2" xfId="1818"/>
    <cellStyle name="常规 6 3 2 2" xfId="1819"/>
    <cellStyle name="常规 6 3 3" xfId="1820"/>
    <cellStyle name="常规 6 3 4" xfId="2659"/>
    <cellStyle name="常规 6 4" xfId="1735"/>
    <cellStyle name="常规 6 4 2" xfId="1737"/>
    <cellStyle name="常规 6 4 3" xfId="2660"/>
    <cellStyle name="常规 6 5" xfId="1743"/>
    <cellStyle name="常规 6 6" xfId="2655"/>
    <cellStyle name="常规 60" xfId="2840"/>
    <cellStyle name="常规 61" xfId="2841"/>
    <cellStyle name="常规 62" xfId="2842"/>
    <cellStyle name="常规 63" xfId="2843"/>
    <cellStyle name="常规 64" xfId="2844"/>
    <cellStyle name="常规 65" xfId="2845"/>
    <cellStyle name="常规 66" xfId="2846"/>
    <cellStyle name="常规 67" xfId="2847"/>
    <cellStyle name="常规 68" xfId="2848"/>
    <cellStyle name="常规 69" xfId="2849"/>
    <cellStyle name="常规 7" xfId="1821"/>
    <cellStyle name="常规 7 2" xfId="1822"/>
    <cellStyle name="常规 7 2 2" xfId="10"/>
    <cellStyle name="常规 7 2 2 2" xfId="47"/>
    <cellStyle name="常规 7 2 2 2 2" xfId="4374"/>
    <cellStyle name="常规 7 2 2 3" xfId="2664"/>
    <cellStyle name="常规 7 2 2 4" xfId="4373"/>
    <cellStyle name="常规 7 2 3" xfId="102"/>
    <cellStyle name="常规 7 2 3 2" xfId="2665"/>
    <cellStyle name="常规 7 2 3 3" xfId="4375"/>
    <cellStyle name="常规 7 2 4" xfId="2663"/>
    <cellStyle name="常规 7 2 5" xfId="4372"/>
    <cellStyle name="常规 7 3" xfId="1823"/>
    <cellStyle name="常规 7 3 2" xfId="112"/>
    <cellStyle name="常规 7 3 2 2" xfId="4377"/>
    <cellStyle name="常规 7 3 3" xfId="2666"/>
    <cellStyle name="常规 7 3 4" xfId="4376"/>
    <cellStyle name="常规 7 4" xfId="1758"/>
    <cellStyle name="常规 7 4 2" xfId="2667"/>
    <cellStyle name="常规 7 4 3" xfId="4378"/>
    <cellStyle name="常规 7 5" xfId="2668"/>
    <cellStyle name="常规 7 6" xfId="2662"/>
    <cellStyle name="常规 70" xfId="2850"/>
    <cellStyle name="常规 71" xfId="2851"/>
    <cellStyle name="常规 72" xfId="2852"/>
    <cellStyle name="常规 73" xfId="4985"/>
    <cellStyle name="常规 74" xfId="4986"/>
    <cellStyle name="常规 75" xfId="4987"/>
    <cellStyle name="常规 76" xfId="4988"/>
    <cellStyle name="常规 77" xfId="4989"/>
    <cellStyle name="常规 78" xfId="4990"/>
    <cellStyle name="常规 8" xfId="1824"/>
    <cellStyle name="常规 8 2" xfId="1826"/>
    <cellStyle name="常规 8 2 2" xfId="117"/>
    <cellStyle name="常规 8 2 2 2" xfId="1827"/>
    <cellStyle name="常规 8 2 2 2 2" xfId="4381"/>
    <cellStyle name="常规 8 2 2 3" xfId="4380"/>
    <cellStyle name="常规 8 2 3" xfId="1829"/>
    <cellStyle name="常规 8 2 3 2" xfId="4382"/>
    <cellStyle name="常规 8 2 4" xfId="2670"/>
    <cellStyle name="常规 8 2 5" xfId="4379"/>
    <cellStyle name="常规 8 3" xfId="978"/>
    <cellStyle name="常规 8 3 2" xfId="1830"/>
    <cellStyle name="常规 8 3 2 2" xfId="4384"/>
    <cellStyle name="常规 8 3 3" xfId="2671"/>
    <cellStyle name="常规 8 3 4" xfId="4383"/>
    <cellStyle name="常规 8 4" xfId="1763"/>
    <cellStyle name="常规 8 4 2" xfId="2672"/>
    <cellStyle name="常规 8 4 3" xfId="4385"/>
    <cellStyle name="常规 8 5" xfId="2673"/>
    <cellStyle name="常规 8 6" xfId="2669"/>
    <cellStyle name="常规 8_报 预算   行政政法处(1)" xfId="2674"/>
    <cellStyle name="常规 9" xfId="1831"/>
    <cellStyle name="常规 9 2" xfId="702"/>
    <cellStyle name="常规 9 2 2" xfId="705"/>
    <cellStyle name="常规 9 2 2 2" xfId="707"/>
    <cellStyle name="常规 9 2 3" xfId="711"/>
    <cellStyle name="常规 9 3" xfId="715"/>
    <cellStyle name="常规 9 3 2" xfId="717"/>
    <cellStyle name="常规 9 4" xfId="721"/>
    <cellStyle name="常规 9 5" xfId="2675"/>
    <cellStyle name="常规_2006年预算表" xfId="1837"/>
    <cellStyle name="常规_2007年云南省向人大报送政府收支预算表格式编制过程表" xfId="2835"/>
    <cellStyle name="超级链接" xfId="1838"/>
    <cellStyle name="超级链接 2" xfId="1839"/>
    <cellStyle name="超级链接 2 2" xfId="1840"/>
    <cellStyle name="超级链接 2 2 2" xfId="1841"/>
    <cellStyle name="超级链接 2 2 2 2" xfId="1459"/>
    <cellStyle name="超级链接 2 2 3" xfId="1842"/>
    <cellStyle name="超级链接 2 3" xfId="1843"/>
    <cellStyle name="超级链接 2 3 2" xfId="1844"/>
    <cellStyle name="超级链接 2 4" xfId="1105"/>
    <cellStyle name="超级链接 3" xfId="1845"/>
    <cellStyle name="超级链接 3 2" xfId="1846"/>
    <cellStyle name="超级链接 3 2 2" xfId="1847"/>
    <cellStyle name="超级链接 3 3" xfId="1848"/>
    <cellStyle name="超级链接 4" xfId="1046"/>
    <cellStyle name="超级链接 4 2" xfId="1049"/>
    <cellStyle name="超级链接 5" xfId="1051"/>
    <cellStyle name="好" xfId="229"/>
    <cellStyle name="好 2" xfId="1849"/>
    <cellStyle name="好 2 2" xfId="1850"/>
    <cellStyle name="好 2 2 2" xfId="1851"/>
    <cellStyle name="好 2 2 2 2" xfId="1853"/>
    <cellStyle name="好 2 2 2 2 2" xfId="4386"/>
    <cellStyle name="好 2 2 2 3" xfId="2679"/>
    <cellStyle name="好 2 2 3" xfId="1854"/>
    <cellStyle name="好 2 2 3 2" xfId="2680"/>
    <cellStyle name="好 2 2 4" xfId="2678"/>
    <cellStyle name="好 2 3" xfId="851"/>
    <cellStyle name="好 2 3 2" xfId="853"/>
    <cellStyle name="好 2 3 2 2" xfId="4387"/>
    <cellStyle name="好 2 3 3" xfId="2681"/>
    <cellStyle name="好 2 4" xfId="865"/>
    <cellStyle name="好 2 4 2" xfId="4388"/>
    <cellStyle name="好 2 5" xfId="2677"/>
    <cellStyle name="好 3" xfId="1855"/>
    <cellStyle name="好 3 2" xfId="1856"/>
    <cellStyle name="好 3 2 2" xfId="1857"/>
    <cellStyle name="好 3 2 2 2" xfId="1715"/>
    <cellStyle name="好 3 2 2 2 2" xfId="4391"/>
    <cellStyle name="好 3 2 2 3" xfId="4390"/>
    <cellStyle name="好 3 2 3" xfId="1858"/>
    <cellStyle name="好 3 2 3 2" xfId="4392"/>
    <cellStyle name="好 3 2 4" xfId="4389"/>
    <cellStyle name="好 3 3" xfId="897"/>
    <cellStyle name="好 3 3 2" xfId="899"/>
    <cellStyle name="好 3 3 2 2" xfId="4394"/>
    <cellStyle name="好 3 3 3" xfId="4393"/>
    <cellStyle name="好 3 4" xfId="922"/>
    <cellStyle name="好 3 4 2" xfId="4395"/>
    <cellStyle name="好 3 5" xfId="2682"/>
    <cellStyle name="好 4" xfId="1859"/>
    <cellStyle name="好 4 2" xfId="1514"/>
    <cellStyle name="好 4 2 2" xfId="193"/>
    <cellStyle name="好 4 2 2 2" xfId="4398"/>
    <cellStyle name="好 4 2 3" xfId="4397"/>
    <cellStyle name="好 4 3" xfId="1522"/>
    <cellStyle name="好 4 3 2" xfId="4399"/>
    <cellStyle name="好 4 4" xfId="4396"/>
    <cellStyle name="好 5" xfId="1363"/>
    <cellStyle name="好 5 2" xfId="1366"/>
    <cellStyle name="好 5 2 2" xfId="394"/>
    <cellStyle name="好 5 2 2 2" xfId="4402"/>
    <cellStyle name="好 5 2 3" xfId="4401"/>
    <cellStyle name="好 5 3" xfId="1369"/>
    <cellStyle name="好 5 3 2" xfId="4403"/>
    <cellStyle name="好 5 4" xfId="4400"/>
    <cellStyle name="好 6" xfId="1371"/>
    <cellStyle name="好 6 2" xfId="1373"/>
    <cellStyle name="好 6 2 2" xfId="4405"/>
    <cellStyle name="好 6 3" xfId="4404"/>
    <cellStyle name="好 7" xfId="1376"/>
    <cellStyle name="好 7 2" xfId="4406"/>
    <cellStyle name="好 8" xfId="2676"/>
    <cellStyle name="好_5.中央部门决算（草案)-1" xfId="2683"/>
    <cellStyle name="好_F00DC810C49E00C2E0430A3413167AE0" xfId="2684"/>
    <cellStyle name="好_出版署2010年度中央部门决算草案" xfId="2685"/>
    <cellStyle name="好_全国友协2010年度中央部门决算（草案）" xfId="2686"/>
    <cellStyle name="好_司法部2010年度中央部门决算（草案）报" xfId="2687"/>
    <cellStyle name="后继超级链接" xfId="1860"/>
    <cellStyle name="后继超级链接 2" xfId="1861"/>
    <cellStyle name="后继超级链接 2 2" xfId="1862"/>
    <cellStyle name="后继超级链接 2 2 2" xfId="1863"/>
    <cellStyle name="后继超级链接 2 2 2 2" xfId="1865"/>
    <cellStyle name="后继超级链接 2 2 3" xfId="1866"/>
    <cellStyle name="后继超级链接 2 3" xfId="1867"/>
    <cellStyle name="后继超级链接 2 3 2" xfId="1868"/>
    <cellStyle name="后继超级链接 2 4" xfId="1869"/>
    <cellStyle name="后继超级链接 3" xfId="1870"/>
    <cellStyle name="后继超级链接 3 2" xfId="348"/>
    <cellStyle name="后继超级链接 3 2 2" xfId="351"/>
    <cellStyle name="后继超级链接 3 3" xfId="356"/>
    <cellStyle name="后继超级链接 4" xfId="1365"/>
    <cellStyle name="后继超级链接 4 2" xfId="393"/>
    <cellStyle name="后继超级链接 5" xfId="1368"/>
    <cellStyle name="汇总" xfId="1871"/>
    <cellStyle name="汇总 2" xfId="1872"/>
    <cellStyle name="汇总 2 2" xfId="1873"/>
    <cellStyle name="汇总 2 2 2" xfId="1874"/>
    <cellStyle name="汇总 2 2 2 2" xfId="1875"/>
    <cellStyle name="汇总 2 2 3" xfId="1877"/>
    <cellStyle name="汇总 2 3" xfId="1878"/>
    <cellStyle name="汇总 2 3 2" xfId="1880"/>
    <cellStyle name="汇总 2 3 2 2" xfId="1882"/>
    <cellStyle name="汇总 2 3 3" xfId="1885"/>
    <cellStyle name="汇总 2 3 4" xfId="2691"/>
    <cellStyle name="汇总 2 4" xfId="691"/>
    <cellStyle name="汇总 2 4 2" xfId="1888"/>
    <cellStyle name="汇总 2 5" xfId="1889"/>
    <cellStyle name="汇总 3" xfId="1244"/>
    <cellStyle name="汇总 3 2" xfId="1890"/>
    <cellStyle name="汇总 3 2 2" xfId="1891"/>
    <cellStyle name="汇总 3 2 2 2" xfId="1892"/>
    <cellStyle name="汇总 3 2 3" xfId="1894"/>
    <cellStyle name="汇总 3 3" xfId="1895"/>
    <cellStyle name="汇总 3 3 2" xfId="1897"/>
    <cellStyle name="汇总 3 4" xfId="1898"/>
    <cellStyle name="汇总 4" xfId="1613"/>
    <cellStyle name="汇总 4 2" xfId="1899"/>
    <cellStyle name="汇总 4 2 2" xfId="1900"/>
    <cellStyle name="汇总 4 3" xfId="1901"/>
    <cellStyle name="汇总 5" xfId="590"/>
    <cellStyle name="汇总 5 2" xfId="593"/>
    <cellStyle name="汇总 5 2 2" xfId="20"/>
    <cellStyle name="汇总 5 3" xfId="1902"/>
    <cellStyle name="汇总 6" xfId="595"/>
    <cellStyle name="汇总 6 2" xfId="1506"/>
    <cellStyle name="汇总 7" xfId="1903"/>
    <cellStyle name="货币 2" xfId="1904"/>
    <cellStyle name="货币 2 10" xfId="1905"/>
    <cellStyle name="货币 2 10 2" xfId="4408"/>
    <cellStyle name="货币 2 11" xfId="4407"/>
    <cellStyle name="货币 2 2" xfId="1906"/>
    <cellStyle name="货币 2 2 10" xfId="4409"/>
    <cellStyle name="货币 2 2 2" xfId="1907"/>
    <cellStyle name="货币 2 2 2 2" xfId="1908"/>
    <cellStyle name="货币 2 2 2 2 2" xfId="1909"/>
    <cellStyle name="货币 2 2 2 2 2 2" xfId="4412"/>
    <cellStyle name="货币 2 2 2 2 3" xfId="1910"/>
    <cellStyle name="货币 2 2 2 2 3 2" xfId="4413"/>
    <cellStyle name="货币 2 2 2 2 4" xfId="1911"/>
    <cellStyle name="货币 2 2 2 2 4 2" xfId="4414"/>
    <cellStyle name="货币 2 2 2 2 5" xfId="4411"/>
    <cellStyle name="货币 2 2 2 3" xfId="1879"/>
    <cellStyle name="货币 2 2 2 3 2" xfId="1881"/>
    <cellStyle name="货币 2 2 2 3 2 2" xfId="4416"/>
    <cellStyle name="货币 2 2 2 3 3" xfId="1912"/>
    <cellStyle name="货币 2 2 2 3 3 2" xfId="4417"/>
    <cellStyle name="货币 2 2 2 3 4" xfId="4415"/>
    <cellStyle name="货币 2 2 2 4" xfId="1884"/>
    <cellStyle name="货币 2 2 2 4 2" xfId="1913"/>
    <cellStyle name="货币 2 2 2 4 2 2" xfId="4419"/>
    <cellStyle name="货币 2 2 2 4 3" xfId="1914"/>
    <cellStyle name="货币 2 2 2 4 3 2" xfId="4420"/>
    <cellStyle name="货币 2 2 2 4 4" xfId="1915"/>
    <cellStyle name="货币 2 2 2 4 4 2" xfId="4421"/>
    <cellStyle name="货币 2 2 2 4 5" xfId="4418"/>
    <cellStyle name="货币 2 2 2 5" xfId="1916"/>
    <cellStyle name="货币 2 2 2 5 2" xfId="4422"/>
    <cellStyle name="货币 2 2 2 6" xfId="1918"/>
    <cellStyle name="货币 2 2 2 6 2" xfId="4423"/>
    <cellStyle name="货币 2 2 2 7" xfId="1920"/>
    <cellStyle name="货币 2 2 2 7 2" xfId="4424"/>
    <cellStyle name="货币 2 2 2 8" xfId="4410"/>
    <cellStyle name="货币 2 2 3" xfId="1922"/>
    <cellStyle name="货币 2 2 3 2" xfId="1924"/>
    <cellStyle name="货币 2 2 3 2 2" xfId="4426"/>
    <cellStyle name="货币 2 2 3 3" xfId="1887"/>
    <cellStyle name="货币 2 2 3 3 2" xfId="4427"/>
    <cellStyle name="货币 2 2 3 4" xfId="1925"/>
    <cellStyle name="货币 2 2 3 4 2" xfId="4428"/>
    <cellStyle name="货币 2 2 3 5" xfId="4425"/>
    <cellStyle name="货币 2 2 4" xfId="1927"/>
    <cellStyle name="货币 2 2 4 2" xfId="1929"/>
    <cellStyle name="货币 2 2 4 2 2" xfId="4430"/>
    <cellStyle name="货币 2 2 4 3" xfId="1930"/>
    <cellStyle name="货币 2 2 4 3 2" xfId="4431"/>
    <cellStyle name="货币 2 2 4 4" xfId="1931"/>
    <cellStyle name="货币 2 2 4 4 2" xfId="4432"/>
    <cellStyle name="货币 2 2 4 5" xfId="4429"/>
    <cellStyle name="货币 2 2 5" xfId="1835"/>
    <cellStyle name="货币 2 2 5 2" xfId="916"/>
    <cellStyle name="货币 2 2 5 2 2" xfId="4434"/>
    <cellStyle name="货币 2 2 5 3" xfId="920"/>
    <cellStyle name="货币 2 2 5 3 2" xfId="4435"/>
    <cellStyle name="货币 2 2 5 4" xfId="4433"/>
    <cellStyle name="货币 2 2 6" xfId="1932"/>
    <cellStyle name="货币 2 2 6 2" xfId="933"/>
    <cellStyle name="货币 2 2 6 2 2" xfId="4437"/>
    <cellStyle name="货币 2 2 6 3" xfId="1933"/>
    <cellStyle name="货币 2 2 6 3 2" xfId="4438"/>
    <cellStyle name="货币 2 2 6 4" xfId="1934"/>
    <cellStyle name="货币 2 2 6 4 2" xfId="4439"/>
    <cellStyle name="货币 2 2 6 5" xfId="4436"/>
    <cellStyle name="货币 2 2 7" xfId="1935"/>
    <cellStyle name="货币 2 2 7 2" xfId="4440"/>
    <cellStyle name="货币 2 2 8" xfId="1936"/>
    <cellStyle name="货币 2 2 8 2" xfId="4441"/>
    <cellStyle name="货币 2 2 9" xfId="1555"/>
    <cellStyle name="货币 2 2 9 2" xfId="4442"/>
    <cellStyle name="货币 2 3" xfId="1937"/>
    <cellStyle name="货币 2 3 2" xfId="1938"/>
    <cellStyle name="货币 2 3 2 2" xfId="1510"/>
    <cellStyle name="货币 2 3 2 2 2" xfId="4445"/>
    <cellStyle name="货币 2 3 2 3" xfId="1896"/>
    <cellStyle name="货币 2 3 2 3 2" xfId="4446"/>
    <cellStyle name="货币 2 3 2 4" xfId="1940"/>
    <cellStyle name="货币 2 3 2 4 2" xfId="4447"/>
    <cellStyle name="货币 2 3 2 5" xfId="4444"/>
    <cellStyle name="货币 2 3 3" xfId="1942"/>
    <cellStyle name="货币 2 3 3 2" xfId="149"/>
    <cellStyle name="货币 2 3 3 2 2" xfId="4449"/>
    <cellStyle name="货币 2 3 3 3" xfId="14"/>
    <cellStyle name="货币 2 3 3 3 2" xfId="4450"/>
    <cellStyle name="货币 2 3 3 4" xfId="4448"/>
    <cellStyle name="货币 2 3 4" xfId="1944"/>
    <cellStyle name="货币 2 3 4 2" xfId="213"/>
    <cellStyle name="货币 2 3 4 2 2" xfId="4452"/>
    <cellStyle name="货币 2 3 4 3" xfId="218"/>
    <cellStyle name="货币 2 3 4 3 2" xfId="4453"/>
    <cellStyle name="货币 2 3 4 4" xfId="223"/>
    <cellStyle name="货币 2 3 4 4 2" xfId="4454"/>
    <cellStyle name="货币 2 3 4 5" xfId="4451"/>
    <cellStyle name="货币 2 3 5" xfId="1946"/>
    <cellStyle name="货币 2 3 5 2" xfId="4455"/>
    <cellStyle name="货币 2 3 6" xfId="1947"/>
    <cellStyle name="货币 2 3 6 2" xfId="4456"/>
    <cellStyle name="货币 2 3 7" xfId="1948"/>
    <cellStyle name="货币 2 3 7 2" xfId="4457"/>
    <cellStyle name="货币 2 3 8" xfId="4443"/>
    <cellStyle name="货币 2 4" xfId="1949"/>
    <cellStyle name="货币 2 4 2" xfId="1950"/>
    <cellStyle name="货币 2 4 2 2" xfId="4459"/>
    <cellStyle name="货币 2 4 3" xfId="1952"/>
    <cellStyle name="货币 2 4 3 2" xfId="4460"/>
    <cellStyle name="货币 2 4 4" xfId="1954"/>
    <cellStyle name="货币 2 4 4 2" xfId="4461"/>
    <cellStyle name="货币 2 4 5" xfId="4458"/>
    <cellStyle name="货币 2 5" xfId="1955"/>
    <cellStyle name="货币 2 5 2" xfId="1956"/>
    <cellStyle name="货币 2 5 2 2" xfId="4463"/>
    <cellStyle name="货币 2 5 3" xfId="1958"/>
    <cellStyle name="货币 2 5 3 2" xfId="4464"/>
    <cellStyle name="货币 2 5 4" xfId="1960"/>
    <cellStyle name="货币 2 5 4 2" xfId="4465"/>
    <cellStyle name="货币 2 5 5" xfId="4462"/>
    <cellStyle name="货币 2 6" xfId="1337"/>
    <cellStyle name="货币 2 6 2" xfId="1339"/>
    <cellStyle name="货币 2 6 2 2" xfId="4467"/>
    <cellStyle name="货币 2 6 3" xfId="1962"/>
    <cellStyle name="货币 2 6 3 2" xfId="4468"/>
    <cellStyle name="货币 2 6 4" xfId="4466"/>
    <cellStyle name="货币 2 7" xfId="1341"/>
    <cellStyle name="货币 2 7 2" xfId="17"/>
    <cellStyle name="货币 2 7 2 2" xfId="4470"/>
    <cellStyle name="货币 2 7 3" xfId="116"/>
    <cellStyle name="货币 2 7 3 2" xfId="4471"/>
    <cellStyle name="货币 2 7 4" xfId="1828"/>
    <cellStyle name="货币 2 7 4 2" xfId="4472"/>
    <cellStyle name="货币 2 7 5" xfId="4469"/>
    <cellStyle name="货币 2 8" xfId="1963"/>
    <cellStyle name="货币 2 8 2" xfId="4473"/>
    <cellStyle name="货币 2 9" xfId="1964"/>
    <cellStyle name="货币 2 9 2" xfId="4474"/>
    <cellStyle name="货币 3" xfId="1965"/>
    <cellStyle name="货币 3 10" xfId="4475"/>
    <cellStyle name="货币 3 2" xfId="1966"/>
    <cellStyle name="货币 3 2 2" xfId="1967"/>
    <cellStyle name="货币 3 2 2 2" xfId="1968"/>
    <cellStyle name="货币 3 2 2 2 2" xfId="4478"/>
    <cellStyle name="货币 3 2 2 3" xfId="1969"/>
    <cellStyle name="货币 3 2 2 3 2" xfId="4479"/>
    <cellStyle name="货币 3 2 2 4" xfId="1970"/>
    <cellStyle name="货币 3 2 2 4 2" xfId="4480"/>
    <cellStyle name="货币 3 2 2 5" xfId="4477"/>
    <cellStyle name="货币 3 2 3" xfId="1971"/>
    <cellStyle name="货币 3 2 3 2" xfId="1972"/>
    <cellStyle name="货币 3 2 3 2 2" xfId="4482"/>
    <cellStyle name="货币 3 2 3 3" xfId="1973"/>
    <cellStyle name="货币 3 2 3 3 2" xfId="4483"/>
    <cellStyle name="货币 3 2 3 4" xfId="4481"/>
    <cellStyle name="货币 3 2 4" xfId="1974"/>
    <cellStyle name="货币 3 2 4 2" xfId="1975"/>
    <cellStyle name="货币 3 2 4 2 2" xfId="4485"/>
    <cellStyle name="货币 3 2 4 3" xfId="1976"/>
    <cellStyle name="货币 3 2 4 3 2" xfId="4486"/>
    <cellStyle name="货币 3 2 4 4" xfId="1977"/>
    <cellStyle name="货币 3 2 4 4 2" xfId="4487"/>
    <cellStyle name="货币 3 2 4 5" xfId="4484"/>
    <cellStyle name="货币 3 2 5" xfId="1978"/>
    <cellStyle name="货币 3 2 5 2" xfId="4488"/>
    <cellStyle name="货币 3 2 6" xfId="1979"/>
    <cellStyle name="货币 3 2 6 2" xfId="4489"/>
    <cellStyle name="货币 3 2 7" xfId="1200"/>
    <cellStyle name="货币 3 2 7 2" xfId="4490"/>
    <cellStyle name="货币 3 2 8" xfId="4476"/>
    <cellStyle name="货币 3 3" xfId="1980"/>
    <cellStyle name="货币 3 3 2" xfId="1981"/>
    <cellStyle name="货币 3 3 2 2" xfId="4492"/>
    <cellStyle name="货币 3 3 3" xfId="1982"/>
    <cellStyle name="货币 3 3 3 2" xfId="4493"/>
    <cellStyle name="货币 3 3 4" xfId="1983"/>
    <cellStyle name="货币 3 3 4 2" xfId="4494"/>
    <cellStyle name="货币 3 3 5" xfId="4491"/>
    <cellStyle name="货币 3 4" xfId="1984"/>
    <cellStyle name="货币 3 4 2" xfId="1985"/>
    <cellStyle name="货币 3 4 2 2" xfId="4496"/>
    <cellStyle name="货币 3 4 3" xfId="1986"/>
    <cellStyle name="货币 3 4 3 2" xfId="4497"/>
    <cellStyle name="货币 3 4 4" xfId="1987"/>
    <cellStyle name="货币 3 4 4 2" xfId="4498"/>
    <cellStyle name="货币 3 4 5" xfId="4495"/>
    <cellStyle name="货币 3 5" xfId="1988"/>
    <cellStyle name="货币 3 5 2" xfId="1989"/>
    <cellStyle name="货币 3 5 2 2" xfId="4500"/>
    <cellStyle name="货币 3 5 3" xfId="1990"/>
    <cellStyle name="货币 3 5 3 2" xfId="4501"/>
    <cellStyle name="货币 3 5 4" xfId="4499"/>
    <cellStyle name="货币 3 6" xfId="1343"/>
    <cellStyle name="货币 3 6 2" xfId="1991"/>
    <cellStyle name="货币 3 6 2 2" xfId="4503"/>
    <cellStyle name="货币 3 6 3" xfId="688"/>
    <cellStyle name="货币 3 6 3 2" xfId="4504"/>
    <cellStyle name="货币 3 6 4" xfId="694"/>
    <cellStyle name="货币 3 6 4 2" xfId="4505"/>
    <cellStyle name="货币 3 6 5" xfId="4502"/>
    <cellStyle name="货币 3 7" xfId="1992"/>
    <cellStyle name="货币 3 7 2" xfId="4506"/>
    <cellStyle name="货币 3 8" xfId="1993"/>
    <cellStyle name="货币 3 8 2" xfId="4507"/>
    <cellStyle name="货币 3 9" xfId="1994"/>
    <cellStyle name="货币 3 9 2" xfId="4508"/>
    <cellStyle name="货币 4" xfId="1995"/>
    <cellStyle name="货币 4 10" xfId="4509"/>
    <cellStyle name="货币 4 2" xfId="1996"/>
    <cellStyle name="货币 4 2 2" xfId="1997"/>
    <cellStyle name="货币 4 2 2 2" xfId="1998"/>
    <cellStyle name="货币 4 2 2 2 2" xfId="4512"/>
    <cellStyle name="货币 4 2 2 3" xfId="1999"/>
    <cellStyle name="货币 4 2 2 3 2" xfId="4513"/>
    <cellStyle name="货币 4 2 2 4" xfId="2000"/>
    <cellStyle name="货币 4 2 2 4 2" xfId="4514"/>
    <cellStyle name="货币 4 2 2 5" xfId="4511"/>
    <cellStyle name="货币 4 2 3" xfId="2001"/>
    <cellStyle name="货币 4 2 3 2" xfId="2002"/>
    <cellStyle name="货币 4 2 3 2 2" xfId="4516"/>
    <cellStyle name="货币 4 2 3 3" xfId="2003"/>
    <cellStyle name="货币 4 2 3 3 2" xfId="4517"/>
    <cellStyle name="货币 4 2 3 4" xfId="4515"/>
    <cellStyle name="货币 4 2 4" xfId="2004"/>
    <cellStyle name="货币 4 2 4 2" xfId="2005"/>
    <cellStyle name="货币 4 2 4 2 2" xfId="4519"/>
    <cellStyle name="货币 4 2 4 3" xfId="2006"/>
    <cellStyle name="货币 4 2 4 3 2" xfId="4520"/>
    <cellStyle name="货币 4 2 4 4" xfId="2007"/>
    <cellStyle name="货币 4 2 4 4 2" xfId="4521"/>
    <cellStyle name="货币 4 2 4 5" xfId="4518"/>
    <cellStyle name="货币 4 2 5" xfId="2008"/>
    <cellStyle name="货币 4 2 5 2" xfId="4522"/>
    <cellStyle name="货币 4 2 6" xfId="2009"/>
    <cellStyle name="货币 4 2 6 2" xfId="4523"/>
    <cellStyle name="货币 4 2 7" xfId="2010"/>
    <cellStyle name="货币 4 2 7 2" xfId="4524"/>
    <cellStyle name="货币 4 2 8" xfId="4510"/>
    <cellStyle name="货币 4 3" xfId="2011"/>
    <cellStyle name="货币 4 3 2" xfId="2012"/>
    <cellStyle name="货币 4 3 2 2" xfId="4526"/>
    <cellStyle name="货币 4 3 3" xfId="2013"/>
    <cellStyle name="货币 4 3 3 2" xfId="4527"/>
    <cellStyle name="货币 4 3 4" xfId="2014"/>
    <cellStyle name="货币 4 3 4 2" xfId="4528"/>
    <cellStyle name="货币 4 3 5" xfId="4525"/>
    <cellStyle name="货币 4 4" xfId="2015"/>
    <cellStyle name="货币 4 4 2" xfId="2016"/>
    <cellStyle name="货币 4 4 2 2" xfId="4530"/>
    <cellStyle name="货币 4 4 3" xfId="2017"/>
    <cellStyle name="货币 4 4 3 2" xfId="4531"/>
    <cellStyle name="货币 4 4 4" xfId="2018"/>
    <cellStyle name="货币 4 4 4 2" xfId="4532"/>
    <cellStyle name="货币 4 4 5" xfId="4529"/>
    <cellStyle name="货币 4 5" xfId="2019"/>
    <cellStyle name="货币 4 5 2" xfId="2020"/>
    <cellStyle name="货币 4 5 2 2" xfId="4534"/>
    <cellStyle name="货币 4 5 3" xfId="2021"/>
    <cellStyle name="货币 4 5 3 2" xfId="4535"/>
    <cellStyle name="货币 4 5 4" xfId="4533"/>
    <cellStyle name="货币 4 6" xfId="2022"/>
    <cellStyle name="货币 4 6 2" xfId="2023"/>
    <cellStyle name="货币 4 6 2 2" xfId="4537"/>
    <cellStyle name="货币 4 6 3" xfId="733"/>
    <cellStyle name="货币 4 6 3 2" xfId="4538"/>
    <cellStyle name="货币 4 6 4" xfId="741"/>
    <cellStyle name="货币 4 6 4 2" xfId="4539"/>
    <cellStyle name="货币 4 6 5" xfId="4536"/>
    <cellStyle name="货币 4 7" xfId="1832"/>
    <cellStyle name="货币 4 7 2" xfId="4540"/>
    <cellStyle name="货币 4 8" xfId="2024"/>
    <cellStyle name="货币 4 8 2" xfId="4541"/>
    <cellStyle name="货币 4 9" xfId="2025"/>
    <cellStyle name="货币 4 9 2" xfId="4542"/>
    <cellStyle name="货币 5" xfId="2027"/>
    <cellStyle name="货币 5 2" xfId="2028"/>
    <cellStyle name="货币 5 2 2" xfId="4544"/>
    <cellStyle name="货币 5 3" xfId="2029"/>
    <cellStyle name="货币 5 3 2" xfId="4545"/>
    <cellStyle name="货币 5 4" xfId="4543"/>
    <cellStyle name="货币[0] 2" xfId="2693"/>
    <cellStyle name="货币[0] 3" xfId="2694"/>
    <cellStyle name="计算" xfId="2031"/>
    <cellStyle name="计算 2" xfId="2032"/>
    <cellStyle name="计算 2 2" xfId="2033"/>
    <cellStyle name="计算 2 2 2" xfId="1833"/>
    <cellStyle name="计算 2 2 2 2" xfId="2034"/>
    <cellStyle name="计算 2 2 2 2 2" xfId="4548"/>
    <cellStyle name="计算 2 2 2 3" xfId="2698"/>
    <cellStyle name="计算 2 2 3" xfId="2035"/>
    <cellStyle name="计算 2 2 3 2" xfId="2699"/>
    <cellStyle name="计算 2 2 4" xfId="2697"/>
    <cellStyle name="计算 2 3" xfId="2036"/>
    <cellStyle name="计算 2 3 2" xfId="1297"/>
    <cellStyle name="计算 2 3 2 2" xfId="2037"/>
    <cellStyle name="计算 2 3 2 2 2" xfId="4551"/>
    <cellStyle name="计算 2 3 2 3" xfId="4550"/>
    <cellStyle name="计算 2 3 3" xfId="2030"/>
    <cellStyle name="计算 2 3 3 2" xfId="4552"/>
    <cellStyle name="计算 2 3 4" xfId="2700"/>
    <cellStyle name="计算 2 3 5" xfId="4549"/>
    <cellStyle name="计算 2 4" xfId="2038"/>
    <cellStyle name="计算 2 4 2" xfId="1301"/>
    <cellStyle name="计算 2 4 2 2" xfId="4554"/>
    <cellStyle name="计算 2 4 3" xfId="4553"/>
    <cellStyle name="计算 2 5" xfId="2039"/>
    <cellStyle name="计算 2 5 2" xfId="4555"/>
    <cellStyle name="计算 2 6" xfId="2696"/>
    <cellStyle name="计算 2 7" xfId="4547"/>
    <cellStyle name="计算 3" xfId="2040"/>
    <cellStyle name="计算 3 2" xfId="2041"/>
    <cellStyle name="计算 3 2 2" xfId="2042"/>
    <cellStyle name="计算 3 2 2 2" xfId="2043"/>
    <cellStyle name="计算 3 2 2 2 2" xfId="4558"/>
    <cellStyle name="计算 3 2 2 3" xfId="4557"/>
    <cellStyle name="计算 3 2 3" xfId="2044"/>
    <cellStyle name="计算 3 2 3 2" xfId="4559"/>
    <cellStyle name="计算 3 2 4" xfId="4556"/>
    <cellStyle name="计算 3 3" xfId="2045"/>
    <cellStyle name="计算 3 3 2" xfId="1314"/>
    <cellStyle name="计算 3 3 2 2" xfId="4561"/>
    <cellStyle name="计算 3 3 3" xfId="4560"/>
    <cellStyle name="计算 3 4" xfId="2046"/>
    <cellStyle name="计算 3 4 2" xfId="4562"/>
    <cellStyle name="计算 3 5" xfId="2701"/>
    <cellStyle name="计算 4" xfId="2047"/>
    <cellStyle name="计算 4 2" xfId="2048"/>
    <cellStyle name="计算 4 2 2" xfId="2049"/>
    <cellStyle name="计算 4 2 2 2" xfId="4565"/>
    <cellStyle name="计算 4 2 3" xfId="4564"/>
    <cellStyle name="计算 4 3" xfId="2050"/>
    <cellStyle name="计算 4 3 2" xfId="4566"/>
    <cellStyle name="计算 4 4" xfId="4563"/>
    <cellStyle name="计算 5" xfId="1048"/>
    <cellStyle name="计算 5 2" xfId="2051"/>
    <cellStyle name="计算 5 2 2" xfId="2052"/>
    <cellStyle name="计算 5 2 2 2" xfId="4569"/>
    <cellStyle name="计算 5 2 3" xfId="4568"/>
    <cellStyle name="计算 5 3" xfId="2053"/>
    <cellStyle name="计算 5 3 2" xfId="4570"/>
    <cellStyle name="计算 5 4" xfId="4567"/>
    <cellStyle name="计算 6" xfId="2054"/>
    <cellStyle name="计算 6 2" xfId="1196"/>
    <cellStyle name="计算 6 2 2" xfId="4572"/>
    <cellStyle name="计算 6 3" xfId="4571"/>
    <cellStyle name="计算 7" xfId="2055"/>
    <cellStyle name="计算 7 2" xfId="4573"/>
    <cellStyle name="计算 8" xfId="2695"/>
    <cellStyle name="计算 9" xfId="4546"/>
    <cellStyle name="检查单元格" xfId="303"/>
    <cellStyle name="检查单元格 2" xfId="1789"/>
    <cellStyle name="检查单元格 2 2" xfId="2056"/>
    <cellStyle name="检查单元格 2 2 2" xfId="1083"/>
    <cellStyle name="检查单元格 2 2 2 2" xfId="1087"/>
    <cellStyle name="检查单元格 2 2 2 2 2" xfId="4576"/>
    <cellStyle name="检查单元格 2 2 2 3" xfId="2705"/>
    <cellStyle name="检查单元格 2 2 3" xfId="1092"/>
    <cellStyle name="检查单元格 2 2 3 2" xfId="2706"/>
    <cellStyle name="检查单元格 2 2 4" xfId="2704"/>
    <cellStyle name="检查单元格 2 3" xfId="2057"/>
    <cellStyle name="检查单元格 2 3 2" xfId="1098"/>
    <cellStyle name="检查单元格 2 3 2 2" xfId="364"/>
    <cellStyle name="检查单元格 2 3 2 2 2" xfId="4579"/>
    <cellStyle name="检查单元格 2 3 2 3" xfId="4578"/>
    <cellStyle name="检查单元格 2 3 3" xfId="2059"/>
    <cellStyle name="检查单元格 2 3 3 2" xfId="4580"/>
    <cellStyle name="检查单元格 2 3 4" xfId="2707"/>
    <cellStyle name="检查单元格 2 3 5" xfId="4577"/>
    <cellStyle name="检查单元格 2 4" xfId="2060"/>
    <cellStyle name="检查单元格 2 4 2" xfId="1102"/>
    <cellStyle name="检查单元格 2 4 2 2" xfId="4582"/>
    <cellStyle name="检查单元格 2 4 3" xfId="4581"/>
    <cellStyle name="检查单元格 2 5" xfId="2061"/>
    <cellStyle name="检查单元格 2 5 2" xfId="4583"/>
    <cellStyle name="检查单元格 2 6" xfId="2703"/>
    <cellStyle name="检查单元格 2 7" xfId="4575"/>
    <cellStyle name="检查单元格 3" xfId="2062"/>
    <cellStyle name="检查单元格 3 2" xfId="2063"/>
    <cellStyle name="检查单元格 3 2 2" xfId="1127"/>
    <cellStyle name="检查单元格 3 2 2 2" xfId="1129"/>
    <cellStyle name="检查单元格 3 2 2 2 2" xfId="4586"/>
    <cellStyle name="检查单元格 3 2 2 3" xfId="4585"/>
    <cellStyle name="检查单元格 3 2 3" xfId="1131"/>
    <cellStyle name="检查单元格 3 2 3 2" xfId="4587"/>
    <cellStyle name="检查单元格 3 2 4" xfId="4584"/>
    <cellStyle name="检查单元格 3 3" xfId="2064"/>
    <cellStyle name="检查单元格 3 3 2" xfId="1135"/>
    <cellStyle name="检查单元格 3 3 2 2" xfId="4589"/>
    <cellStyle name="检查单元格 3 3 3" xfId="4588"/>
    <cellStyle name="检查单元格 3 4" xfId="2065"/>
    <cellStyle name="检查单元格 3 4 2" xfId="4590"/>
    <cellStyle name="检查单元格 3 5" xfId="2708"/>
    <cellStyle name="检查单元格 4" xfId="2067"/>
    <cellStyle name="检查单元格 4 2" xfId="2069"/>
    <cellStyle name="检查单元格 4 2 2" xfId="1162"/>
    <cellStyle name="检查单元格 4 2 2 2" xfId="4593"/>
    <cellStyle name="检查单元格 4 2 3" xfId="4592"/>
    <cellStyle name="检查单元格 4 3" xfId="2071"/>
    <cellStyle name="检查单元格 4 3 2" xfId="4594"/>
    <cellStyle name="检查单元格 4 4" xfId="4591"/>
    <cellStyle name="检查单元格 5" xfId="2073"/>
    <cellStyle name="检查单元格 5 2" xfId="2075"/>
    <cellStyle name="检查单元格 5 2 2" xfId="2077"/>
    <cellStyle name="检查单元格 5 2 2 2" xfId="4597"/>
    <cellStyle name="检查单元格 5 2 3" xfId="4596"/>
    <cellStyle name="检查单元格 5 3" xfId="2079"/>
    <cellStyle name="检查单元格 5 3 2" xfId="4598"/>
    <cellStyle name="检查单元格 5 4" xfId="4595"/>
    <cellStyle name="检查单元格 6" xfId="1676"/>
    <cellStyle name="检查单元格 6 2" xfId="2081"/>
    <cellStyle name="检查单元格 6 2 2" xfId="4600"/>
    <cellStyle name="检查单元格 6 3" xfId="4599"/>
    <cellStyle name="检查单元格 7" xfId="2084"/>
    <cellStyle name="检查单元格 7 2" xfId="4601"/>
    <cellStyle name="检查单元格 8" xfId="2702"/>
    <cellStyle name="检查单元格 9" xfId="4574"/>
    <cellStyle name="解释性文本" xfId="1324"/>
    <cellStyle name="解释性文本 2" xfId="749"/>
    <cellStyle name="解释性文本 2 2" xfId="2085"/>
    <cellStyle name="解释性文本 2 2 2" xfId="1122"/>
    <cellStyle name="解释性文本 2 2 2 2" xfId="2086"/>
    <cellStyle name="解释性文本 2 2 3" xfId="2087"/>
    <cellStyle name="解释性文本 2 3" xfId="156"/>
    <cellStyle name="解释性文本 2 3 2" xfId="2088"/>
    <cellStyle name="解释性文本 2 4" xfId="159"/>
    <cellStyle name="解释性文本 3" xfId="2089"/>
    <cellStyle name="解释性文本 3 2" xfId="2090"/>
    <cellStyle name="解释性文本 3 2 2" xfId="1155"/>
    <cellStyle name="解释性文本 3 2 2 2" xfId="2091"/>
    <cellStyle name="解释性文本 3 2 3" xfId="2092"/>
    <cellStyle name="解释性文本 3 3" xfId="2093"/>
    <cellStyle name="解释性文本 3 3 2" xfId="2094"/>
    <cellStyle name="解释性文本 3 4" xfId="2095"/>
    <cellStyle name="解释性文本 4" xfId="2096"/>
    <cellStyle name="解释性文本 4 2" xfId="2097"/>
    <cellStyle name="解释性文本 4 2 2" xfId="2098"/>
    <cellStyle name="解释性文本 4 3" xfId="2099"/>
    <cellStyle name="解释性文本 5" xfId="1477"/>
    <cellStyle name="解释性文本 5 2" xfId="1479"/>
    <cellStyle name="解释性文本 5 2 2" xfId="270"/>
    <cellStyle name="解释性文本 5 3" xfId="1481"/>
    <cellStyle name="解释性文本 6" xfId="1484"/>
    <cellStyle name="解释性文本 6 2" xfId="1486"/>
    <cellStyle name="解释性文本 7" xfId="1492"/>
    <cellStyle name="警告文本" xfId="1742"/>
    <cellStyle name="警告文本 2" xfId="1746"/>
    <cellStyle name="警告文本 2 2" xfId="260"/>
    <cellStyle name="警告文本 2 2 2" xfId="1876"/>
    <cellStyle name="警告文本 2 2 2 2" xfId="2100"/>
    <cellStyle name="警告文本 2 2 3" xfId="2101"/>
    <cellStyle name="警告文本 2 3" xfId="2102"/>
    <cellStyle name="警告文本 2 3 2" xfId="1883"/>
    <cellStyle name="警告文本 2 4" xfId="2103"/>
    <cellStyle name="警告文本 3" xfId="1748"/>
    <cellStyle name="警告文本 3 2" xfId="2104"/>
    <cellStyle name="警告文本 3 2 2" xfId="1893"/>
    <cellStyle name="警告文本 3 2 2 2" xfId="2105"/>
    <cellStyle name="警告文本 3 2 3" xfId="2106"/>
    <cellStyle name="警告文本 3 3" xfId="2107"/>
    <cellStyle name="警告文本 3 3 2" xfId="1939"/>
    <cellStyle name="警告文本 3 4" xfId="2108"/>
    <cellStyle name="警告文本 4" xfId="2109"/>
    <cellStyle name="警告文本 4 2" xfId="2110"/>
    <cellStyle name="警告文本 4 2 2" xfId="2111"/>
    <cellStyle name="警告文本 4 3" xfId="2112"/>
    <cellStyle name="警告文本 5" xfId="2113"/>
    <cellStyle name="警告文本 5 2" xfId="2114"/>
    <cellStyle name="警告文本 5 2 2" xfId="2115"/>
    <cellStyle name="警告文本 5 3" xfId="2116"/>
    <cellStyle name="警告文本 6" xfId="2117"/>
    <cellStyle name="警告文本 6 2" xfId="2118"/>
    <cellStyle name="警告文本 7" xfId="326"/>
    <cellStyle name="链接单元格" xfId="2119"/>
    <cellStyle name="链接单元格 2" xfId="2120"/>
    <cellStyle name="链接单元格 2 2" xfId="1921"/>
    <cellStyle name="链接单元格 2 2 2" xfId="1923"/>
    <cellStyle name="链接单元格 2 2 2 2" xfId="1679"/>
    <cellStyle name="链接单元格 2 2 3" xfId="1886"/>
    <cellStyle name="链接单元格 2 3" xfId="1926"/>
    <cellStyle name="链接单元格 2 3 2" xfId="1928"/>
    <cellStyle name="链接单元格 2 4" xfId="1834"/>
    <cellStyle name="链接单元格 3" xfId="2121"/>
    <cellStyle name="链接单元格 3 2" xfId="1941"/>
    <cellStyle name="链接单元格 3 2 2" xfId="148"/>
    <cellStyle name="链接单元格 3 2 2 2" xfId="155"/>
    <cellStyle name="链接单元格 3 2 3" xfId="13"/>
    <cellStyle name="链接单元格 3 3" xfId="1943"/>
    <cellStyle name="链接单元格 3 3 2" xfId="212"/>
    <cellStyle name="链接单元格 3 4" xfId="1945"/>
    <cellStyle name="链接单元格 4" xfId="2122"/>
    <cellStyle name="链接单元格 4 2" xfId="1951"/>
    <cellStyle name="链接单元格 4 2 2" xfId="361"/>
    <cellStyle name="链接单元格 4 3" xfId="1953"/>
    <cellStyle name="链接单元格 5" xfId="2123"/>
    <cellStyle name="链接单元格 5 2" xfId="1957"/>
    <cellStyle name="链接单元格 5 2 2" xfId="444"/>
    <cellStyle name="链接单元格 5 3" xfId="1959"/>
    <cellStyle name="链接单元格 6" xfId="2124"/>
    <cellStyle name="链接单元格 6 2" xfId="1961"/>
    <cellStyle name="链接单元格 7" xfId="1825"/>
    <cellStyle name="霓付 [0]_laroux" xfId="1745"/>
    <cellStyle name="霓付_laroux" xfId="206"/>
    <cellStyle name="烹拳 [0]_laroux" xfId="134"/>
    <cellStyle name="烹拳_laroux" xfId="1391"/>
    <cellStyle name="普通_97-917" xfId="2125"/>
    <cellStyle name="千分位[0]_BT (2)" xfId="2126"/>
    <cellStyle name="千分位_97-917" xfId="2127"/>
    <cellStyle name="千位[0]_，" xfId="2128"/>
    <cellStyle name="千位_，" xfId="2129"/>
    <cellStyle name="千位分隔" xfId="4992" builtinId="3"/>
    <cellStyle name="千位分隔 10" xfId="4603"/>
    <cellStyle name="千位分隔 11" xfId="4602"/>
    <cellStyle name="千位分隔 2" xfId="2130"/>
    <cellStyle name="千位分隔 2 2" xfId="2131"/>
    <cellStyle name="千位分隔 2 2 2" xfId="2132"/>
    <cellStyle name="千位分隔 2 2 2 2" xfId="2133"/>
    <cellStyle name="千位分隔 2 2 2 2 2" xfId="4604"/>
    <cellStyle name="千位分隔 2 2 2 3" xfId="2134"/>
    <cellStyle name="千位分隔 2 2 2 3 2" xfId="4605"/>
    <cellStyle name="千位分隔 2 2 2 4" xfId="1158"/>
    <cellStyle name="千位分隔 2 2 2 4 2" xfId="4606"/>
    <cellStyle name="千位分隔 2 2 2 5" xfId="1161"/>
    <cellStyle name="千位分隔 2 2 2 5 2" xfId="4607"/>
    <cellStyle name="千位分隔 2 2 2 6" xfId="2724"/>
    <cellStyle name="千位分隔 2 2 3" xfId="2135"/>
    <cellStyle name="千位分隔 2 2 3 2" xfId="2136"/>
    <cellStyle name="千位分隔 2 2 3 2 2" xfId="4609"/>
    <cellStyle name="千位分隔 2 2 3 3" xfId="2137"/>
    <cellStyle name="千位分隔 2 2 3 3 2" xfId="4610"/>
    <cellStyle name="千位分隔 2 2 3 4" xfId="2725"/>
    <cellStyle name="千位分隔 2 2 3 5" xfId="4608"/>
    <cellStyle name="千位分隔 2 2 4" xfId="2138"/>
    <cellStyle name="千位分隔 2 2 4 2" xfId="1577"/>
    <cellStyle name="千位分隔 2 2 4 2 2" xfId="4612"/>
    <cellStyle name="千位分隔 2 2 4 3" xfId="1586"/>
    <cellStyle name="千位分隔 2 2 4 3 2" xfId="4613"/>
    <cellStyle name="千位分隔 2 2 4 4" xfId="1177"/>
    <cellStyle name="千位分隔 2 2 4 4 2" xfId="4614"/>
    <cellStyle name="千位分隔 2 2 4 5" xfId="4611"/>
    <cellStyle name="千位分隔 2 2 5" xfId="1590"/>
    <cellStyle name="千位分隔 2 2 5 2" xfId="4615"/>
    <cellStyle name="千位分隔 2 2 6" xfId="1592"/>
    <cellStyle name="千位分隔 2 2 6 2" xfId="4616"/>
    <cellStyle name="千位分隔 2 2 7" xfId="1594"/>
    <cellStyle name="千位分隔 2 2 7 2" xfId="4617"/>
    <cellStyle name="千位分隔 2 2 8" xfId="2723"/>
    <cellStyle name="千位分隔 2 3" xfId="2139"/>
    <cellStyle name="千位分隔 2 3 2" xfId="2140"/>
    <cellStyle name="千位分隔 2 3 2 2" xfId="4618"/>
    <cellStyle name="千位分隔 2 3 3" xfId="2141"/>
    <cellStyle name="千位分隔 2 3 3 2" xfId="4619"/>
    <cellStyle name="千位分隔 2 3 4" xfId="2142"/>
    <cellStyle name="千位分隔 2 3 4 2" xfId="4620"/>
    <cellStyle name="千位分隔 2 3 5" xfId="1597"/>
    <cellStyle name="千位分隔 2 3 5 2" xfId="4621"/>
    <cellStyle name="千位分隔 2 3 6" xfId="2726"/>
    <cellStyle name="千位分隔 2 4" xfId="2143"/>
    <cellStyle name="千位分隔 2 4 2" xfId="2144"/>
    <cellStyle name="千位分隔 2 4 2 2" xfId="4623"/>
    <cellStyle name="千位分隔 2 4 3" xfId="2145"/>
    <cellStyle name="千位分隔 2 4 3 2" xfId="4624"/>
    <cellStyle name="千位分隔 2 4 4" xfId="2727"/>
    <cellStyle name="千位分隔 2 4 5" xfId="4622"/>
    <cellStyle name="千位分隔 2 5" xfId="2146"/>
    <cellStyle name="千位分隔 2 5 2" xfId="2147"/>
    <cellStyle name="千位分隔 2 5 2 2" xfId="4626"/>
    <cellStyle name="千位分隔 2 5 3" xfId="2148"/>
    <cellStyle name="千位分隔 2 5 3 2" xfId="4627"/>
    <cellStyle name="千位分隔 2 5 4" xfId="2149"/>
    <cellStyle name="千位分隔 2 5 4 2" xfId="4628"/>
    <cellStyle name="千位分隔 2 5 5" xfId="4625"/>
    <cellStyle name="千位分隔 2 6" xfId="2150"/>
    <cellStyle name="千位分隔 2 6 2" xfId="4629"/>
    <cellStyle name="千位分隔 2 7" xfId="2151"/>
    <cellStyle name="千位分隔 2 7 2" xfId="4630"/>
    <cellStyle name="千位分隔 2 8" xfId="2152"/>
    <cellStyle name="千位分隔 2 8 2" xfId="4631"/>
    <cellStyle name="千位分隔 2 9" xfId="2722"/>
    <cellStyle name="千位分隔 3" xfId="1396"/>
    <cellStyle name="千位分隔 3 10" xfId="2728"/>
    <cellStyle name="千位分隔 3 11" xfId="4632"/>
    <cellStyle name="千位分隔 3 2" xfId="1398"/>
    <cellStyle name="千位分隔 3 2 2" xfId="1401"/>
    <cellStyle name="千位分隔 3 2 2 2" xfId="1404"/>
    <cellStyle name="千位分隔 3 2 2 2 2" xfId="4635"/>
    <cellStyle name="千位分隔 3 2 2 3" xfId="1468"/>
    <cellStyle name="千位分隔 3 2 2 3 2" xfId="4636"/>
    <cellStyle name="千位分隔 3 2 2 4" xfId="1470"/>
    <cellStyle name="千位分隔 3 2 2 4 2" xfId="4637"/>
    <cellStyle name="千位分隔 3 2 2 5" xfId="4634"/>
    <cellStyle name="千位分隔 3 2 3" xfId="1406"/>
    <cellStyle name="千位分隔 3 2 3 2" xfId="2153"/>
    <cellStyle name="千位分隔 3 2 3 2 2" xfId="4639"/>
    <cellStyle name="千位分隔 3 2 3 3" xfId="1473"/>
    <cellStyle name="千位分隔 3 2 3 3 2" xfId="4640"/>
    <cellStyle name="千位分隔 3 2 3 4" xfId="4638"/>
    <cellStyle name="千位分隔 3 2 4" xfId="2154"/>
    <cellStyle name="千位分隔 3 2 4 2" xfId="2155"/>
    <cellStyle name="千位分隔 3 2 4 2 2" xfId="4642"/>
    <cellStyle name="千位分隔 3 2 4 3" xfId="2156"/>
    <cellStyle name="千位分隔 3 2 4 3 2" xfId="4643"/>
    <cellStyle name="千位分隔 3 2 4 4" xfId="2157"/>
    <cellStyle name="千位分隔 3 2 4 4 2" xfId="4644"/>
    <cellStyle name="千位分隔 3 2 4 5" xfId="4641"/>
    <cellStyle name="千位分隔 3 2 5" xfId="2158"/>
    <cellStyle name="千位分隔 3 2 5 2" xfId="4645"/>
    <cellStyle name="千位分隔 3 2 6" xfId="2159"/>
    <cellStyle name="千位分隔 3 2 6 2" xfId="4646"/>
    <cellStyle name="千位分隔 3 2 7" xfId="2160"/>
    <cellStyle name="千位分隔 3 2 7 2" xfId="4647"/>
    <cellStyle name="千位分隔 3 2 8" xfId="4633"/>
    <cellStyle name="千位分隔 3 3" xfId="1408"/>
    <cellStyle name="千位分隔 3 3 2" xfId="1410"/>
    <cellStyle name="千位分隔 3 3 2 2" xfId="4649"/>
    <cellStyle name="千位分隔 3 3 3" xfId="1414"/>
    <cellStyle name="千位分隔 3 3 3 2" xfId="4650"/>
    <cellStyle name="千位分隔 3 3 4" xfId="2161"/>
    <cellStyle name="千位分隔 3 3 4 2" xfId="4651"/>
    <cellStyle name="千位分隔 3 3 5" xfId="4648"/>
    <cellStyle name="千位分隔 3 4" xfId="1416"/>
    <cellStyle name="千位分隔 3 4 2" xfId="1419"/>
    <cellStyle name="千位分隔 3 4 2 2" xfId="4653"/>
    <cellStyle name="千位分隔 3 4 3" xfId="2163"/>
    <cellStyle name="千位分隔 3 4 3 2" xfId="4654"/>
    <cellStyle name="千位分隔 3 4 4" xfId="2164"/>
    <cellStyle name="千位分隔 3 4 4 2" xfId="4655"/>
    <cellStyle name="千位分隔 3 4 5" xfId="4652"/>
    <cellStyle name="千位分隔 3 5" xfId="1421"/>
    <cellStyle name="千位分隔 3 5 2" xfId="2165"/>
    <cellStyle name="千位分隔 3 5 2 2" xfId="4657"/>
    <cellStyle name="千位分隔 3 5 3" xfId="2166"/>
    <cellStyle name="千位分隔 3 5 3 2" xfId="4658"/>
    <cellStyle name="千位分隔 3 5 4" xfId="4656"/>
    <cellStyle name="千位分隔 3 6" xfId="2167"/>
    <cellStyle name="千位分隔 3 6 2" xfId="225"/>
    <cellStyle name="千位分隔 3 6 2 2" xfId="4660"/>
    <cellStyle name="千位分隔 3 6 3" xfId="2168"/>
    <cellStyle name="千位分隔 3 6 3 2" xfId="4661"/>
    <cellStyle name="千位分隔 3 6 4" xfId="2169"/>
    <cellStyle name="千位分隔 3 6 4 2" xfId="4662"/>
    <cellStyle name="千位分隔 3 6 5" xfId="4659"/>
    <cellStyle name="千位分隔 3 7" xfId="2170"/>
    <cellStyle name="千位分隔 3 7 2" xfId="4663"/>
    <cellStyle name="千位分隔 3 8" xfId="2171"/>
    <cellStyle name="千位分隔 3 8 2" xfId="4664"/>
    <cellStyle name="千位分隔 3 9" xfId="2172"/>
    <cellStyle name="千位分隔 3 9 2" xfId="4665"/>
    <cellStyle name="千位分隔 4" xfId="1423"/>
    <cellStyle name="千位分隔 4 10" xfId="4666"/>
    <cellStyle name="千位分隔 4 2" xfId="1425"/>
    <cellStyle name="千位分隔 4 2 2" xfId="1428"/>
    <cellStyle name="千位分隔 4 2 2 2" xfId="1430"/>
    <cellStyle name="千位分隔 4 2 2 2 2" xfId="4669"/>
    <cellStyle name="千位分隔 4 2 2 3" xfId="1768"/>
    <cellStyle name="千位分隔 4 2 2 3 2" xfId="4670"/>
    <cellStyle name="千位分隔 4 2 2 4" xfId="1770"/>
    <cellStyle name="千位分隔 4 2 2 4 2" xfId="4671"/>
    <cellStyle name="千位分隔 4 2 2 5" xfId="4668"/>
    <cellStyle name="千位分隔 4 2 3" xfId="1433"/>
    <cellStyle name="千位分隔 4 2 3 2" xfId="1803"/>
    <cellStyle name="千位分隔 4 2 3 2 2" xfId="4673"/>
    <cellStyle name="千位分隔 4 2 3 3" xfId="1805"/>
    <cellStyle name="千位分隔 4 2 3 3 2" xfId="4674"/>
    <cellStyle name="千位分隔 4 2 3 4" xfId="4672"/>
    <cellStyle name="千位分隔 4 2 4" xfId="2173"/>
    <cellStyle name="千位分隔 4 2 4 2" xfId="1752"/>
    <cellStyle name="千位分隔 4 2 4 2 2" xfId="4676"/>
    <cellStyle name="千位分隔 4 2 4 3" xfId="1754"/>
    <cellStyle name="千位分隔 4 2 4 3 2" xfId="4677"/>
    <cellStyle name="千位分隔 4 2 4 4" xfId="2174"/>
    <cellStyle name="千位分隔 4 2 4 4 2" xfId="4678"/>
    <cellStyle name="千位分隔 4 2 4 5" xfId="4675"/>
    <cellStyle name="千位分隔 4 2 5" xfId="2175"/>
    <cellStyle name="千位分隔 4 2 5 2" xfId="4679"/>
    <cellStyle name="千位分隔 4 2 6" xfId="2176"/>
    <cellStyle name="千位分隔 4 2 6 2" xfId="4680"/>
    <cellStyle name="千位分隔 4 2 7" xfId="2177"/>
    <cellStyle name="千位分隔 4 2 7 2" xfId="4681"/>
    <cellStyle name="千位分隔 4 2 8" xfId="4667"/>
    <cellStyle name="千位分隔 4 3" xfId="1435"/>
    <cellStyle name="千位分隔 4 3 2" xfId="1437"/>
    <cellStyle name="千位分隔 4 3 2 2" xfId="4683"/>
    <cellStyle name="千位分隔 4 3 3" xfId="2178"/>
    <cellStyle name="千位分隔 4 3 3 2" xfId="4684"/>
    <cellStyle name="千位分隔 4 3 4" xfId="2179"/>
    <cellStyle name="千位分隔 4 3 4 2" xfId="4685"/>
    <cellStyle name="千位分隔 4 3 5" xfId="4682"/>
    <cellStyle name="千位分隔 4 4" xfId="1439"/>
    <cellStyle name="千位分隔 4 4 2" xfId="2180"/>
    <cellStyle name="千位分隔 4 4 2 2" xfId="4687"/>
    <cellStyle name="千位分隔 4 4 3" xfId="2181"/>
    <cellStyle name="千位分隔 4 4 3 2" xfId="4688"/>
    <cellStyle name="千位分隔 4 4 4" xfId="1811"/>
    <cellStyle name="千位分隔 4 4 4 2" xfId="4689"/>
    <cellStyle name="千位分隔 4 4 5" xfId="4686"/>
    <cellStyle name="千位分隔 4 5" xfId="2182"/>
    <cellStyle name="千位分隔 4 5 2" xfId="2183"/>
    <cellStyle name="千位分隔 4 5 2 2" xfId="4691"/>
    <cellStyle name="千位分隔 4 5 3" xfId="2184"/>
    <cellStyle name="千位分隔 4 5 3 2" xfId="4692"/>
    <cellStyle name="千位分隔 4 5 4" xfId="4690"/>
    <cellStyle name="千位分隔 4 6" xfId="76"/>
    <cellStyle name="千位分隔 4 6 2" xfId="376"/>
    <cellStyle name="千位分隔 4 6 2 2" xfId="4694"/>
    <cellStyle name="千位分隔 4 6 3" xfId="2185"/>
    <cellStyle name="千位分隔 4 6 3 2" xfId="4695"/>
    <cellStyle name="千位分隔 4 6 4" xfId="2186"/>
    <cellStyle name="千位分隔 4 6 4 2" xfId="4696"/>
    <cellStyle name="千位分隔 4 6 5" xfId="4693"/>
    <cellStyle name="千位分隔 4 7" xfId="2187"/>
    <cellStyle name="千位分隔 4 7 2" xfId="4697"/>
    <cellStyle name="千位分隔 4 8" xfId="2188"/>
    <cellStyle name="千位分隔 4 8 2" xfId="4698"/>
    <cellStyle name="千位分隔 4 9" xfId="2189"/>
    <cellStyle name="千位分隔 4 9 2" xfId="4699"/>
    <cellStyle name="千位分隔 5" xfId="497"/>
    <cellStyle name="千位分隔 5 2" xfId="500"/>
    <cellStyle name="千位分隔 5 2 2" xfId="4701"/>
    <cellStyle name="千位分隔 5 3" xfId="503"/>
    <cellStyle name="千位分隔 5 3 2" xfId="4702"/>
    <cellStyle name="千位分隔 5 4" xfId="506"/>
    <cellStyle name="千位分隔 5 4 2" xfId="4703"/>
    <cellStyle name="千位分隔 5 5" xfId="4700"/>
    <cellStyle name="千位分隔 6" xfId="509"/>
    <cellStyle name="千位分隔 6 2" xfId="512"/>
    <cellStyle name="千位分隔 6 2 2" xfId="4705"/>
    <cellStyle name="千位分隔 6 3" xfId="515"/>
    <cellStyle name="千位分隔 6 3 2" xfId="4706"/>
    <cellStyle name="千位分隔 6 4" xfId="4704"/>
    <cellStyle name="千位分隔 7" xfId="418"/>
    <cellStyle name="千位分隔 7 2" xfId="4707"/>
    <cellStyle name="千位分隔 8" xfId="429"/>
    <cellStyle name="千位分隔 8 2" xfId="4708"/>
    <cellStyle name="千位分隔 9" xfId="435"/>
    <cellStyle name="千位分隔 9 2" xfId="4709"/>
    <cellStyle name="钎霖_laroux" xfId="2191"/>
    <cellStyle name="强调文字颜色 1" xfId="816"/>
    <cellStyle name="强调文字颜色 1 2" xfId="819"/>
    <cellStyle name="强调文字颜色 1 2 2" xfId="2192"/>
    <cellStyle name="强调文字颜色 1 2 2 2" xfId="2193"/>
    <cellStyle name="强调文字颜色 1 2 2 2 2" xfId="2194"/>
    <cellStyle name="强调文字颜色 1 2 2 2 2 2" xfId="4712"/>
    <cellStyle name="强调文字颜色 1 2 2 2 3" xfId="2732"/>
    <cellStyle name="强调文字颜色 1 2 2 3" xfId="2195"/>
    <cellStyle name="强调文字颜色 1 2 2 3 2" xfId="2733"/>
    <cellStyle name="强调文字颜色 1 2 2 4" xfId="2731"/>
    <cellStyle name="强调文字颜色 1 2 3" xfId="2196"/>
    <cellStyle name="强调文字颜色 1 2 3 2" xfId="1249"/>
    <cellStyle name="强调文字颜色 1 2 3 2 2" xfId="1251"/>
    <cellStyle name="强调文字颜色 1 2 3 2 2 2" xfId="4715"/>
    <cellStyle name="强调文字颜色 1 2 3 2 3" xfId="4714"/>
    <cellStyle name="强调文字颜色 1 2 3 3" xfId="1267"/>
    <cellStyle name="强调文字颜色 1 2 3 3 2" xfId="4716"/>
    <cellStyle name="强调文字颜色 1 2 3 4" xfId="2734"/>
    <cellStyle name="强调文字颜色 1 2 3 5" xfId="4713"/>
    <cellStyle name="强调文字颜色 1 2 4" xfId="2197"/>
    <cellStyle name="强调文字颜色 1 2 4 2" xfId="2199"/>
    <cellStyle name="强调文字颜色 1 2 4 2 2" xfId="4718"/>
    <cellStyle name="强调文字颜色 1 2 4 3" xfId="4717"/>
    <cellStyle name="强调文字颜色 1 2 5" xfId="2200"/>
    <cellStyle name="强调文字颜色 1 2 5 2" xfId="4719"/>
    <cellStyle name="强调文字颜色 1 2 6" xfId="2730"/>
    <cellStyle name="强调文字颜色 1 2 7" xfId="4711"/>
    <cellStyle name="强调文字颜色 1 3" xfId="1568"/>
    <cellStyle name="强调文字颜色 1 3 2" xfId="2201"/>
    <cellStyle name="强调文字颜色 1 3 2 2" xfId="2202"/>
    <cellStyle name="强调文字颜色 1 3 2 2 2" xfId="2203"/>
    <cellStyle name="强调文字颜色 1 3 2 2 2 2" xfId="4722"/>
    <cellStyle name="强调文字颜色 1 3 2 2 3" xfId="4721"/>
    <cellStyle name="强调文字颜色 1 3 2 3" xfId="1836"/>
    <cellStyle name="强调文字颜色 1 3 2 3 2" xfId="4723"/>
    <cellStyle name="强调文字颜色 1 3 2 4" xfId="4720"/>
    <cellStyle name="强调文字颜色 1 3 3" xfId="2204"/>
    <cellStyle name="强调文字颜色 1 3 3 2" xfId="2205"/>
    <cellStyle name="强调文字颜色 1 3 3 2 2" xfId="4725"/>
    <cellStyle name="强调文字颜色 1 3 3 3" xfId="4724"/>
    <cellStyle name="强调文字颜色 1 3 4" xfId="1400"/>
    <cellStyle name="强调文字颜色 1 3 4 2" xfId="4726"/>
    <cellStyle name="强调文字颜色 1 3 5" xfId="2735"/>
    <cellStyle name="强调文字颜色 1 4" xfId="1570"/>
    <cellStyle name="强调文字颜色 1 4 2" xfId="2206"/>
    <cellStyle name="强调文字颜色 1 4 2 2" xfId="2207"/>
    <cellStyle name="强调文字颜色 1 4 2 2 2" xfId="4729"/>
    <cellStyle name="强调文字颜色 1 4 2 3" xfId="4728"/>
    <cellStyle name="强调文字颜色 1 4 3" xfId="2208"/>
    <cellStyle name="强调文字颜色 1 4 3 2" xfId="4730"/>
    <cellStyle name="强调文字颜色 1 4 4" xfId="4727"/>
    <cellStyle name="强调文字颜色 1 5" xfId="1308"/>
    <cellStyle name="强调文字颜色 1 5 2" xfId="1311"/>
    <cellStyle name="强调文字颜色 1 5 2 2" xfId="1693"/>
    <cellStyle name="强调文字颜色 1 5 2 2 2" xfId="4733"/>
    <cellStyle name="强调文字颜色 1 5 2 3" xfId="4732"/>
    <cellStyle name="强调文字颜色 1 5 3" xfId="2210"/>
    <cellStyle name="强调文字颜色 1 5 3 2" xfId="4734"/>
    <cellStyle name="强调文字颜色 1 5 4" xfId="4731"/>
    <cellStyle name="强调文字颜色 1 6" xfId="1313"/>
    <cellStyle name="强调文字颜色 1 6 2" xfId="2211"/>
    <cellStyle name="强调文字颜色 1 6 2 2" xfId="4736"/>
    <cellStyle name="强调文字颜色 1 6 3" xfId="4735"/>
    <cellStyle name="强调文字颜色 1 7" xfId="2212"/>
    <cellStyle name="强调文字颜色 1 7 2" xfId="4737"/>
    <cellStyle name="强调文字颜色 1 8" xfId="2729"/>
    <cellStyle name="强调文字颜色 1 9" xfId="4710"/>
    <cellStyle name="强调文字颜色 2" xfId="822"/>
    <cellStyle name="强调文字颜色 2 2" xfId="1572"/>
    <cellStyle name="强调文字颜色 2 2 2" xfId="2213"/>
    <cellStyle name="强调文字颜色 2 2 2 2" xfId="556"/>
    <cellStyle name="强调文字颜色 2 2 2 2 2" xfId="210"/>
    <cellStyle name="强调文字颜色 2 2 2 2 2 2" xfId="4740"/>
    <cellStyle name="强调文字颜色 2 2 2 2 3" xfId="2739"/>
    <cellStyle name="强调文字颜色 2 2 2 3" xfId="490"/>
    <cellStyle name="强调文字颜色 2 2 2 3 2" xfId="2740"/>
    <cellStyle name="强调文字颜色 2 2 2 4" xfId="2738"/>
    <cellStyle name="强调文字颜色 2 2 3" xfId="2214"/>
    <cellStyle name="强调文字颜色 2 2 3 2" xfId="574"/>
    <cellStyle name="强调文字颜色 2 2 3 2 2" xfId="63"/>
    <cellStyle name="强调文字颜色 2 2 3 2 2 2" xfId="4743"/>
    <cellStyle name="强调文字颜色 2 2 3 2 3" xfId="4742"/>
    <cellStyle name="强调文字颜色 2 2 3 3" xfId="581"/>
    <cellStyle name="强调文字颜色 2 2 3 3 2" xfId="4744"/>
    <cellStyle name="强调文字颜色 2 2 3 4" xfId="2741"/>
    <cellStyle name="强调文字颜色 2 2 3 5" xfId="4741"/>
    <cellStyle name="强调文字颜色 2 2 4" xfId="2215"/>
    <cellStyle name="强调文字颜色 2 2 4 2" xfId="598"/>
    <cellStyle name="强调文字颜色 2 2 4 2 2" xfId="4746"/>
    <cellStyle name="强调文字颜色 2 2 4 3" xfId="4745"/>
    <cellStyle name="强调文字颜色 2 2 5" xfId="2198"/>
    <cellStyle name="强调文字颜色 2 2 5 2" xfId="4747"/>
    <cellStyle name="强调文字颜色 2 2 6" xfId="2737"/>
    <cellStyle name="强调文字颜色 2 2 7" xfId="4739"/>
    <cellStyle name="强调文字颜色 2 3" xfId="1574"/>
    <cellStyle name="强调文字颜色 2 3 2" xfId="2217"/>
    <cellStyle name="强调文字颜色 2 3 2 2" xfId="1685"/>
    <cellStyle name="强调文字颜色 2 3 2 2 2" xfId="2219"/>
    <cellStyle name="强调文字颜色 2 3 2 2 2 2" xfId="4750"/>
    <cellStyle name="强调文字颜色 2 3 2 2 3" xfId="4749"/>
    <cellStyle name="强调文字颜色 2 3 2 3" xfId="535"/>
    <cellStyle name="强调文字颜色 2 3 2 3 2" xfId="4751"/>
    <cellStyle name="强调文字颜色 2 3 2 4" xfId="4748"/>
    <cellStyle name="强调文字颜色 2 3 3" xfId="1852"/>
    <cellStyle name="强调文字颜色 2 3 3 2" xfId="1727"/>
    <cellStyle name="强调文字颜色 2 3 3 2 2" xfId="4753"/>
    <cellStyle name="强调文字颜色 2 3 3 3" xfId="4752"/>
    <cellStyle name="强调文字颜色 2 3 4" xfId="1427"/>
    <cellStyle name="强调文字颜色 2 3 4 2" xfId="4754"/>
    <cellStyle name="强调文字颜色 2 3 5" xfId="2742"/>
    <cellStyle name="强调文字颜色 2 4" xfId="2220"/>
    <cellStyle name="强调文字颜色 2 4 2" xfId="2221"/>
    <cellStyle name="强调文字颜色 2 4 2 2" xfId="2222"/>
    <cellStyle name="强调文字颜色 2 4 2 2 2" xfId="4757"/>
    <cellStyle name="强调文字颜色 2 4 2 3" xfId="4756"/>
    <cellStyle name="强调文字颜色 2 4 3" xfId="2223"/>
    <cellStyle name="强调文字颜色 2 4 3 2" xfId="4758"/>
    <cellStyle name="强调文字颜色 2 4 4" xfId="4755"/>
    <cellStyle name="强调文字颜色 2 5" xfId="1317"/>
    <cellStyle name="强调文字颜色 2 5 2" xfId="2224"/>
    <cellStyle name="强调文字颜色 2 5 2 2" xfId="2225"/>
    <cellStyle name="强调文字颜色 2 5 2 2 2" xfId="4761"/>
    <cellStyle name="强调文字颜色 2 5 2 3" xfId="4760"/>
    <cellStyle name="强调文字颜色 2 5 3" xfId="2226"/>
    <cellStyle name="强调文字颜色 2 5 3 2" xfId="4762"/>
    <cellStyle name="强调文字颜色 2 5 4" xfId="4759"/>
    <cellStyle name="强调文字颜色 2 6" xfId="2227"/>
    <cellStyle name="强调文字颜色 2 6 2" xfId="2228"/>
    <cellStyle name="强调文字颜色 2 6 2 2" xfId="4764"/>
    <cellStyle name="强调文字颜色 2 6 3" xfId="4763"/>
    <cellStyle name="强调文字颜色 2 7" xfId="2229"/>
    <cellStyle name="强调文字颜色 2 7 2" xfId="4765"/>
    <cellStyle name="强调文字颜色 2 8" xfId="2736"/>
    <cellStyle name="强调文字颜色 2 9" xfId="4738"/>
    <cellStyle name="强调文字颜色 3" xfId="1576"/>
    <cellStyle name="强调文字颜色 3 2" xfId="1579"/>
    <cellStyle name="强调文字颜色 3 2 2" xfId="2230"/>
    <cellStyle name="强调文字颜色 3 2 2 2" xfId="172"/>
    <cellStyle name="强调文字颜色 3 2 2 2 2" xfId="174"/>
    <cellStyle name="强调文字颜色 3 2 2 2 2 2" xfId="4768"/>
    <cellStyle name="强调文字颜色 3 2 2 2 3" xfId="2746"/>
    <cellStyle name="强调文字颜色 3 2 2 3" xfId="176"/>
    <cellStyle name="强调文字颜色 3 2 2 3 2" xfId="2747"/>
    <cellStyle name="强调文字颜色 3 2 2 4" xfId="2745"/>
    <cellStyle name="强调文字颜色 3 2 3" xfId="2231"/>
    <cellStyle name="强调文字颜色 3 2 3 2" xfId="186"/>
    <cellStyle name="强调文字颜色 3 2 3 2 2" xfId="2232"/>
    <cellStyle name="强调文字颜色 3 2 3 2 2 2" xfId="4771"/>
    <cellStyle name="强调文字颜色 3 2 3 2 3" xfId="4770"/>
    <cellStyle name="强调文字颜色 3 2 3 3" xfId="1293"/>
    <cellStyle name="强调文字颜色 3 2 3 3 2" xfId="4772"/>
    <cellStyle name="强调文字颜色 3 2 3 4" xfId="2748"/>
    <cellStyle name="强调文字颜色 3 2 3 5" xfId="4769"/>
    <cellStyle name="强调文字颜色 3 2 4" xfId="2233"/>
    <cellStyle name="强调文字颜色 3 2 4 2" xfId="191"/>
    <cellStyle name="强调文字颜色 3 2 4 2 2" xfId="4774"/>
    <cellStyle name="强调文字颜色 3 2 4 3" xfId="4773"/>
    <cellStyle name="强调文字颜色 3 2 5" xfId="1403"/>
    <cellStyle name="强调文字颜色 3 2 5 2" xfId="4775"/>
    <cellStyle name="强调文字颜色 3 2 6" xfId="2744"/>
    <cellStyle name="强调文字颜色 3 2 7" xfId="4767"/>
    <cellStyle name="强调文字颜色 3 3" xfId="1581"/>
    <cellStyle name="强调文字颜色 3 3 2" xfId="2234"/>
    <cellStyle name="强调文字颜色 3 3 2 2" xfId="246"/>
    <cellStyle name="强调文字颜色 3 3 2 2 2" xfId="249"/>
    <cellStyle name="强调文字颜色 3 3 2 2 2 2" xfId="4778"/>
    <cellStyle name="强调文字颜色 3 3 2 2 3" xfId="4777"/>
    <cellStyle name="强调文字颜色 3 3 2 3" xfId="262"/>
    <cellStyle name="强调文字颜色 3 3 2 3 2" xfId="4779"/>
    <cellStyle name="强调文字颜色 3 3 2 4" xfId="4776"/>
    <cellStyle name="强调文字颜色 3 3 3" xfId="855"/>
    <cellStyle name="强调文字颜色 3 3 3 2" xfId="276"/>
    <cellStyle name="强调文字颜色 3 3 3 2 2" xfId="4781"/>
    <cellStyle name="强调文字颜色 3 3 3 3" xfId="4780"/>
    <cellStyle name="强调文字颜色 3 3 4" xfId="857"/>
    <cellStyle name="强调文字颜色 3 3 4 2" xfId="4782"/>
    <cellStyle name="强调文字颜色 3 3 5" xfId="2749"/>
    <cellStyle name="强调文字颜色 3 4" xfId="1583"/>
    <cellStyle name="强调文字颜色 3 4 2" xfId="1700"/>
    <cellStyle name="强调文字颜色 3 4 2 2" xfId="2235"/>
    <cellStyle name="强调文字颜色 3 4 2 2 2" xfId="4785"/>
    <cellStyle name="强调文字颜色 3 4 2 3" xfId="4784"/>
    <cellStyle name="强调文字颜色 3 4 3" xfId="861"/>
    <cellStyle name="强调文字颜色 3 4 3 2" xfId="4786"/>
    <cellStyle name="强调文字颜色 3 4 4" xfId="4783"/>
    <cellStyle name="强调文字颜色 3 5" xfId="2236"/>
    <cellStyle name="强调文字颜色 3 5 2" xfId="1705"/>
    <cellStyle name="强调文字颜色 3 5 2 2" xfId="2237"/>
    <cellStyle name="强调文字颜色 3 5 2 2 2" xfId="4789"/>
    <cellStyle name="强调文字颜色 3 5 2 3" xfId="4788"/>
    <cellStyle name="强调文字颜色 3 5 3" xfId="2238"/>
    <cellStyle name="强调文字颜色 3 5 3 2" xfId="4790"/>
    <cellStyle name="强调文字颜色 3 5 4" xfId="4787"/>
    <cellStyle name="强调文字颜色 3 6" xfId="2239"/>
    <cellStyle name="强调文字颜色 3 6 2" xfId="1709"/>
    <cellStyle name="强调文字颜色 3 6 2 2" xfId="4792"/>
    <cellStyle name="强调文字颜色 3 6 3" xfId="4791"/>
    <cellStyle name="强调文字颜色 3 7" xfId="2240"/>
    <cellStyle name="强调文字颜色 3 7 2" xfId="4793"/>
    <cellStyle name="强调文字颜色 3 8" xfId="2743"/>
    <cellStyle name="强调文字颜色 3 9" xfId="4766"/>
    <cellStyle name="强调文字颜色 4" xfId="1585"/>
    <cellStyle name="强调文字颜色 4 2" xfId="2241"/>
    <cellStyle name="强调文字颜色 4 2 2" xfId="2242"/>
    <cellStyle name="强调文字颜色 4 2 2 2" xfId="437"/>
    <cellStyle name="强调文字颜色 4 2 2 2 2" xfId="179"/>
    <cellStyle name="强调文字颜色 4 2 2 2 2 2" xfId="4796"/>
    <cellStyle name="强调文字颜色 4 2 2 2 3" xfId="2753"/>
    <cellStyle name="强调文字颜色 4 2 2 3" xfId="446"/>
    <cellStyle name="强调文字颜色 4 2 2 3 2" xfId="2754"/>
    <cellStyle name="强调文字颜色 4 2 2 4" xfId="2752"/>
    <cellStyle name="强调文字颜色 4 2 3" xfId="2243"/>
    <cellStyle name="强调文字颜色 4 2 3 2" xfId="459"/>
    <cellStyle name="强调文字颜色 4 2 3 2 2" xfId="267"/>
    <cellStyle name="强调文字颜色 4 2 3 2 2 2" xfId="4799"/>
    <cellStyle name="强调文字颜色 4 2 3 2 3" xfId="4798"/>
    <cellStyle name="强调文字颜色 4 2 3 3" xfId="544"/>
    <cellStyle name="强调文字颜色 4 2 3 3 2" xfId="4800"/>
    <cellStyle name="强调文字颜色 4 2 3 4" xfId="2755"/>
    <cellStyle name="强调文字颜色 4 2 3 5" xfId="4797"/>
    <cellStyle name="强调文字颜色 4 2 4" xfId="2244"/>
    <cellStyle name="强调文字颜色 4 2 4 2" xfId="390"/>
    <cellStyle name="强调文字颜色 4 2 4 2 2" xfId="4802"/>
    <cellStyle name="强调文字颜色 4 2 4 3" xfId="4801"/>
    <cellStyle name="强调文字颜色 4 2 5" xfId="1412"/>
    <cellStyle name="强调文字颜色 4 2 5 2" xfId="4803"/>
    <cellStyle name="强调文字颜色 4 2 6" xfId="2751"/>
    <cellStyle name="强调文字颜色 4 2 7" xfId="4795"/>
    <cellStyle name="强调文字颜色 4 3" xfId="2245"/>
    <cellStyle name="强调文字颜色 4 3 2" xfId="2246"/>
    <cellStyle name="强调文字颜色 4 3 2 2" xfId="471"/>
    <cellStyle name="强调文字颜色 4 3 2 2 2" xfId="451"/>
    <cellStyle name="强调文字颜色 4 3 2 2 2 2" xfId="4806"/>
    <cellStyle name="强调文字颜色 4 3 2 2 3" xfId="4805"/>
    <cellStyle name="强调文字颜色 4 3 2 3" xfId="479"/>
    <cellStyle name="强调文字颜色 4 3 2 3 2" xfId="4807"/>
    <cellStyle name="强调文字颜色 4 3 2 4" xfId="4804"/>
    <cellStyle name="强调文字颜色 4 3 3" xfId="868"/>
    <cellStyle name="强调文字颜色 4 3 3 2" xfId="34"/>
    <cellStyle name="强调文字颜色 4 3 3 2 2" xfId="4809"/>
    <cellStyle name="强调文字颜色 4 3 3 3" xfId="4808"/>
    <cellStyle name="强调文字颜色 4 3 4" xfId="870"/>
    <cellStyle name="强调文字颜色 4 3 4 2" xfId="4810"/>
    <cellStyle name="强调文字颜色 4 3 5" xfId="2756"/>
    <cellStyle name="强调文字颜色 4 4" xfId="2247"/>
    <cellStyle name="强调文字颜色 4 4 2" xfId="2248"/>
    <cellStyle name="强调文字颜色 4 4 2 2" xfId="2026"/>
    <cellStyle name="强调文字颜色 4 4 2 2 2" xfId="4813"/>
    <cellStyle name="强调文字颜色 4 4 2 3" xfId="4812"/>
    <cellStyle name="强调文字颜色 4 4 3" xfId="874"/>
    <cellStyle name="强调文字颜色 4 4 3 2" xfId="4814"/>
    <cellStyle name="强调文字颜色 4 4 4" xfId="4811"/>
    <cellStyle name="强调文字颜色 4 5" xfId="2249"/>
    <cellStyle name="强调文字颜色 4 5 2" xfId="2250"/>
    <cellStyle name="强调文字颜色 4 5 2 2" xfId="2251"/>
    <cellStyle name="强调文字颜色 4 5 2 2 2" xfId="4817"/>
    <cellStyle name="强调文字颜色 4 5 2 3" xfId="4816"/>
    <cellStyle name="强调文字颜色 4 5 3" xfId="2252"/>
    <cellStyle name="强调文字颜色 4 5 3 2" xfId="4818"/>
    <cellStyle name="强调文字颜色 4 5 4" xfId="4815"/>
    <cellStyle name="强调文字颜色 4 6" xfId="2253"/>
    <cellStyle name="强调文字颜色 4 6 2" xfId="2254"/>
    <cellStyle name="强调文字颜色 4 6 2 2" xfId="4820"/>
    <cellStyle name="强调文字颜色 4 6 3" xfId="4819"/>
    <cellStyle name="强调文字颜色 4 7" xfId="2255"/>
    <cellStyle name="强调文字颜色 4 7 2" xfId="4821"/>
    <cellStyle name="强调文字颜色 4 8" xfId="2750"/>
    <cellStyle name="强调文字颜色 4 9" xfId="4794"/>
    <cellStyle name="强调文字颜色 5" xfId="1176"/>
    <cellStyle name="强调文字颜色 5 2" xfId="1180"/>
    <cellStyle name="强调文字颜色 5 2 2" xfId="1203"/>
    <cellStyle name="强调文字颜色 5 2 2 2" xfId="2256"/>
    <cellStyle name="强调文字颜色 5 2 2 2 2" xfId="2257"/>
    <cellStyle name="强调文字颜色 5 2 2 2 2 2" xfId="4824"/>
    <cellStyle name="强调文字颜色 5 2 2 2 3" xfId="2760"/>
    <cellStyle name="强调文字颜色 5 2 2 3" xfId="2258"/>
    <cellStyle name="强调文字颜色 5 2 2 3 2" xfId="2761"/>
    <cellStyle name="强调文字颜色 5 2 2 4" xfId="2759"/>
    <cellStyle name="强调文字颜色 5 2 3" xfId="1205"/>
    <cellStyle name="强调文字颜色 5 2 3 2" xfId="2259"/>
    <cellStyle name="强调文字颜色 5 2 3 2 2" xfId="2260"/>
    <cellStyle name="强调文字颜色 5 2 3 2 2 2" xfId="4827"/>
    <cellStyle name="强调文字颜色 5 2 3 2 3" xfId="4826"/>
    <cellStyle name="强调文字颜色 5 2 3 3" xfId="2261"/>
    <cellStyle name="强调文字颜色 5 2 3 3 2" xfId="4828"/>
    <cellStyle name="强调文字颜色 5 2 3 4" xfId="2762"/>
    <cellStyle name="强调文字颜色 5 2 3 5" xfId="4825"/>
    <cellStyle name="强调文字颜色 5 2 4" xfId="2262"/>
    <cellStyle name="强调文字颜色 5 2 4 2" xfId="2263"/>
    <cellStyle name="强调文字颜色 5 2 4 2 2" xfId="4830"/>
    <cellStyle name="强调文字颜色 5 2 4 3" xfId="4829"/>
    <cellStyle name="强调文字颜色 5 2 5" xfId="2265"/>
    <cellStyle name="强调文字颜色 5 2 5 2" xfId="4831"/>
    <cellStyle name="强调文字颜色 5 2 6" xfId="2758"/>
    <cellStyle name="强调文字颜色 5 2 7" xfId="4823"/>
    <cellStyle name="强调文字颜色 5 3" xfId="2266"/>
    <cellStyle name="强调文字颜色 5 3 2" xfId="2267"/>
    <cellStyle name="强调文字颜色 5 3 2 2" xfId="2268"/>
    <cellStyle name="强调文字颜色 5 3 2 2 2" xfId="2269"/>
    <cellStyle name="强调文字颜色 5 3 2 2 2 2" xfId="4834"/>
    <cellStyle name="强调文字颜色 5 3 2 2 3" xfId="4833"/>
    <cellStyle name="强调文字颜色 5 3 2 3" xfId="2270"/>
    <cellStyle name="强调文字颜色 5 3 2 3 2" xfId="4835"/>
    <cellStyle name="强调文字颜色 5 3 2 4" xfId="4832"/>
    <cellStyle name="强调文字颜色 5 3 3" xfId="879"/>
    <cellStyle name="强调文字颜色 5 3 3 2" xfId="2271"/>
    <cellStyle name="强调文字颜色 5 3 3 2 2" xfId="4837"/>
    <cellStyle name="强调文字颜色 5 3 3 3" xfId="4836"/>
    <cellStyle name="强调文字颜色 5 3 4" xfId="2272"/>
    <cellStyle name="强调文字颜色 5 3 4 2" xfId="4838"/>
    <cellStyle name="强调文字颜色 5 3 5" xfId="2763"/>
    <cellStyle name="强调文字颜色 5 4" xfId="2273"/>
    <cellStyle name="强调文字颜色 5 4 2" xfId="1917"/>
    <cellStyle name="强调文字颜色 5 4 2 2" xfId="2274"/>
    <cellStyle name="强调文字颜色 5 4 2 2 2" xfId="4841"/>
    <cellStyle name="强调文字颜色 5 4 2 3" xfId="4840"/>
    <cellStyle name="强调文字颜色 5 4 3" xfId="1919"/>
    <cellStyle name="强调文字颜色 5 4 3 2" xfId="4842"/>
    <cellStyle name="强调文字颜色 5 4 4" xfId="4839"/>
    <cellStyle name="强调文字颜色 5 5" xfId="2275"/>
    <cellStyle name="强调文字颜色 5 5 2" xfId="2276"/>
    <cellStyle name="强调文字颜色 5 5 2 2" xfId="2278"/>
    <cellStyle name="强调文字颜色 5 5 2 2 2" xfId="4845"/>
    <cellStyle name="强调文字颜色 5 5 2 3" xfId="4844"/>
    <cellStyle name="强调文字颜色 5 5 3" xfId="2279"/>
    <cellStyle name="强调文字颜色 5 5 3 2" xfId="4846"/>
    <cellStyle name="强调文字颜色 5 5 4" xfId="4843"/>
    <cellStyle name="强调文字颜色 5 6" xfId="2280"/>
    <cellStyle name="强调文字颜色 5 6 2" xfId="2281"/>
    <cellStyle name="强调文字颜色 5 6 2 2" xfId="4848"/>
    <cellStyle name="强调文字颜色 5 6 3" xfId="4847"/>
    <cellStyle name="强调文字颜色 5 7" xfId="2282"/>
    <cellStyle name="强调文字颜色 5 7 2" xfId="4849"/>
    <cellStyle name="强调文字颜色 5 8" xfId="2757"/>
    <cellStyle name="强调文字颜色 5 9" xfId="4822"/>
    <cellStyle name="强调文字颜色 6" xfId="1182"/>
    <cellStyle name="强调文字颜色 6 2" xfId="2283"/>
    <cellStyle name="强调文字颜色 6 2 2" xfId="2284"/>
    <cellStyle name="强调文字颜色 6 2 2 2" xfId="2285"/>
    <cellStyle name="强调文字颜色 6 2 2 2 2" xfId="2286"/>
    <cellStyle name="强调文字颜色 6 2 2 2 2 2" xfId="4852"/>
    <cellStyle name="强调文字颜色 6 2 2 2 3" xfId="2767"/>
    <cellStyle name="强调文字颜色 6 2 2 3" xfId="2287"/>
    <cellStyle name="强调文字颜色 6 2 2 3 2" xfId="2768"/>
    <cellStyle name="强调文字颜色 6 2 2 4" xfId="2766"/>
    <cellStyle name="强调文字颜色 6 2 3" xfId="2288"/>
    <cellStyle name="强调文字颜色 6 2 3 2" xfId="2289"/>
    <cellStyle name="强调文字颜色 6 2 3 2 2" xfId="2290"/>
    <cellStyle name="强调文字颜色 6 2 3 2 2 2" xfId="4855"/>
    <cellStyle name="强调文字颜色 6 2 3 2 3" xfId="4854"/>
    <cellStyle name="强调文字颜色 6 2 3 3" xfId="2291"/>
    <cellStyle name="强调文字颜色 6 2 3 3 2" xfId="4856"/>
    <cellStyle name="强调文字颜色 6 2 3 4" xfId="2769"/>
    <cellStyle name="强调文字颜色 6 2 3 5" xfId="4853"/>
    <cellStyle name="强调文字颜色 6 2 4" xfId="2292"/>
    <cellStyle name="强调文字颜色 6 2 4 2" xfId="2293"/>
    <cellStyle name="强调文字颜色 6 2 4 2 2" xfId="4858"/>
    <cellStyle name="强调文字颜色 6 2 4 3" xfId="4857"/>
    <cellStyle name="强调文字颜色 6 2 5" xfId="2294"/>
    <cellStyle name="强调文字颜色 6 2 5 2" xfId="4859"/>
    <cellStyle name="强调文字颜色 6 2 6" xfId="2765"/>
    <cellStyle name="强调文字颜色 6 2 7" xfId="4851"/>
    <cellStyle name="强调文字颜色 6 3" xfId="2295"/>
    <cellStyle name="强调文字颜色 6 3 2" xfId="2296"/>
    <cellStyle name="强调文字颜色 6 3 2 2" xfId="2297"/>
    <cellStyle name="强调文字颜色 6 3 2 2 2" xfId="2298"/>
    <cellStyle name="强调文字颜色 6 3 2 2 2 2" xfId="4862"/>
    <cellStyle name="强调文字颜色 6 3 2 2 3" xfId="4861"/>
    <cellStyle name="强调文字颜色 6 3 2 3" xfId="2299"/>
    <cellStyle name="强调文字颜色 6 3 2 3 2" xfId="4863"/>
    <cellStyle name="强调文字颜色 6 3 2 4" xfId="4860"/>
    <cellStyle name="强调文字颜色 6 3 3" xfId="884"/>
    <cellStyle name="强调文字颜色 6 3 3 2" xfId="2300"/>
    <cellStyle name="强调文字颜色 6 3 3 2 2" xfId="4865"/>
    <cellStyle name="强调文字颜色 6 3 3 3" xfId="4864"/>
    <cellStyle name="强调文字颜色 6 3 4" xfId="2301"/>
    <cellStyle name="强调文字颜色 6 3 4 2" xfId="4866"/>
    <cellStyle name="强调文字颜色 6 3 5" xfId="2770"/>
    <cellStyle name="强调文字颜色 6 4" xfId="2302"/>
    <cellStyle name="强调文字颜色 6 4 2" xfId="2303"/>
    <cellStyle name="强调文字颜色 6 4 2 2" xfId="2304"/>
    <cellStyle name="强调文字颜色 6 4 2 2 2" xfId="4869"/>
    <cellStyle name="强调文字颜色 6 4 2 3" xfId="4868"/>
    <cellStyle name="强调文字颜色 6 4 3" xfId="2305"/>
    <cellStyle name="强调文字颜色 6 4 3 2" xfId="4870"/>
    <cellStyle name="强调文字颜色 6 4 4" xfId="4867"/>
    <cellStyle name="强调文字颜色 6 5" xfId="2306"/>
    <cellStyle name="强调文字颜色 6 5 2" xfId="2307"/>
    <cellStyle name="强调文字颜色 6 5 2 2" xfId="1488"/>
    <cellStyle name="强调文字颜色 6 5 2 2 2" xfId="4873"/>
    <cellStyle name="强调文字颜色 6 5 2 3" xfId="4872"/>
    <cellStyle name="强调文字颜色 6 5 3" xfId="2308"/>
    <cellStyle name="强调文字颜色 6 5 3 2" xfId="4874"/>
    <cellStyle name="强调文字颜色 6 5 4" xfId="4871"/>
    <cellStyle name="强调文字颜色 6 6" xfId="2309"/>
    <cellStyle name="强调文字颜色 6 6 2" xfId="2310"/>
    <cellStyle name="强调文字颜色 6 6 2 2" xfId="4876"/>
    <cellStyle name="强调文字颜色 6 6 3" xfId="4875"/>
    <cellStyle name="强调文字颜色 6 7" xfId="2311"/>
    <cellStyle name="强调文字颜色 6 7 2" xfId="4877"/>
    <cellStyle name="强调文字颜色 6 8" xfId="2764"/>
    <cellStyle name="强调文字颜色 6 9" xfId="4850"/>
    <cellStyle name="适中" xfId="2312"/>
    <cellStyle name="适中 2" xfId="1114"/>
    <cellStyle name="适中 2 2" xfId="2313"/>
    <cellStyle name="适中 2 2 2" xfId="1545"/>
    <cellStyle name="适中 2 2 2 2" xfId="2314"/>
    <cellStyle name="适中 2 2 2 2 2" xfId="4878"/>
    <cellStyle name="适中 2 2 2 3" xfId="2774"/>
    <cellStyle name="适中 2 2 3" xfId="2315"/>
    <cellStyle name="适中 2 2 3 2" xfId="2775"/>
    <cellStyle name="适中 2 2 4" xfId="2773"/>
    <cellStyle name="适中 2 3" xfId="2316"/>
    <cellStyle name="适中 2 3 2" xfId="2317"/>
    <cellStyle name="适中 2 3 2 2" xfId="4879"/>
    <cellStyle name="适中 2 3 3" xfId="2776"/>
    <cellStyle name="适中 2 4" xfId="674"/>
    <cellStyle name="适中 2 4 2" xfId="4880"/>
    <cellStyle name="适中 2 5" xfId="2772"/>
    <cellStyle name="适中 3" xfId="2318"/>
    <cellStyle name="适中 3 2" xfId="2319"/>
    <cellStyle name="适中 3 2 2" xfId="2320"/>
    <cellStyle name="适中 3 2 2 2" xfId="2321"/>
    <cellStyle name="适中 3 2 2 2 2" xfId="4883"/>
    <cellStyle name="适中 3 2 2 3" xfId="4882"/>
    <cellStyle name="适中 3 2 3" xfId="2322"/>
    <cellStyle name="适中 3 2 3 2" xfId="4884"/>
    <cellStyle name="适中 3 2 4" xfId="4881"/>
    <cellStyle name="适中 3 3" xfId="2323"/>
    <cellStyle name="适中 3 3 2" xfId="2324"/>
    <cellStyle name="适中 3 3 2 2" xfId="4886"/>
    <cellStyle name="适中 3 3 3" xfId="4885"/>
    <cellStyle name="适中 3 4" xfId="678"/>
    <cellStyle name="适中 3 4 2" xfId="4887"/>
    <cellStyle name="适中 3 5" xfId="2777"/>
    <cellStyle name="适中 4" xfId="2325"/>
    <cellStyle name="适中 4 2" xfId="2326"/>
    <cellStyle name="适中 4 2 2" xfId="2327"/>
    <cellStyle name="适中 4 2 2 2" xfId="4890"/>
    <cellStyle name="适中 4 2 3" xfId="4889"/>
    <cellStyle name="适中 4 3" xfId="2328"/>
    <cellStyle name="适中 4 3 2" xfId="4891"/>
    <cellStyle name="适中 4 4" xfId="4888"/>
    <cellStyle name="适中 5" xfId="2329"/>
    <cellStyle name="适中 5 2" xfId="2330"/>
    <cellStyle name="适中 5 2 2" xfId="2331"/>
    <cellStyle name="适中 5 2 2 2" xfId="4894"/>
    <cellStyle name="适中 5 2 3" xfId="4893"/>
    <cellStyle name="适中 5 3" xfId="2332"/>
    <cellStyle name="适中 5 3 2" xfId="4895"/>
    <cellStyle name="适中 5 4" xfId="4892"/>
    <cellStyle name="适中 6" xfId="2333"/>
    <cellStyle name="适中 6 2" xfId="2334"/>
    <cellStyle name="适中 6 2 2" xfId="4897"/>
    <cellStyle name="适中 6 3" xfId="4896"/>
    <cellStyle name="适中 7" xfId="2335"/>
    <cellStyle name="适中 7 2" xfId="4898"/>
    <cellStyle name="适中 8" xfId="2771"/>
    <cellStyle name="输出" xfId="85"/>
    <cellStyle name="输出 2" xfId="563"/>
    <cellStyle name="输出 2 2" xfId="2336"/>
    <cellStyle name="输出 2 2 2" xfId="1650"/>
    <cellStyle name="输出 2 2 2 2" xfId="1652"/>
    <cellStyle name="输出 2 2 2 2 2" xfId="4901"/>
    <cellStyle name="输出 2 2 2 3" xfId="2781"/>
    <cellStyle name="输出 2 2 3" xfId="1655"/>
    <cellStyle name="输出 2 2 3 2" xfId="2782"/>
    <cellStyle name="输出 2 2 4" xfId="2780"/>
    <cellStyle name="输出 2 3" xfId="2337"/>
    <cellStyle name="输出 2 3 2" xfId="1661"/>
    <cellStyle name="输出 2 3 2 2" xfId="2338"/>
    <cellStyle name="输出 2 3 2 2 2" xfId="4904"/>
    <cellStyle name="输出 2 3 2 3" xfId="4903"/>
    <cellStyle name="输出 2 3 3" xfId="1663"/>
    <cellStyle name="输出 2 3 3 2" xfId="4905"/>
    <cellStyle name="输出 2 3 4" xfId="2783"/>
    <cellStyle name="输出 2 3 5" xfId="4902"/>
    <cellStyle name="输出 2 4" xfId="2339"/>
    <cellStyle name="输出 2 4 2" xfId="1667"/>
    <cellStyle name="输出 2 4 2 2" xfId="4907"/>
    <cellStyle name="输出 2 4 3" xfId="4906"/>
    <cellStyle name="输出 2 5" xfId="1864"/>
    <cellStyle name="输出 2 5 2" xfId="4908"/>
    <cellStyle name="输出 2 6" xfId="2779"/>
    <cellStyle name="输出 2 7" xfId="4900"/>
    <cellStyle name="输出 3" xfId="2340"/>
    <cellStyle name="输出 3 2" xfId="2341"/>
    <cellStyle name="输出 3 2 2" xfId="2083"/>
    <cellStyle name="输出 3 2 2 2" xfId="2342"/>
    <cellStyle name="输出 3 2 2 2 2" xfId="4911"/>
    <cellStyle name="输出 3 2 2 3" xfId="4910"/>
    <cellStyle name="输出 3 2 3" xfId="2343"/>
    <cellStyle name="输出 3 2 3 2" xfId="4912"/>
    <cellStyle name="输出 3 2 4" xfId="4909"/>
    <cellStyle name="输出 3 3" xfId="2344"/>
    <cellStyle name="输出 3 3 2" xfId="2345"/>
    <cellStyle name="输出 3 3 2 2" xfId="4914"/>
    <cellStyle name="输出 3 3 3" xfId="4913"/>
    <cellStyle name="输出 3 4" xfId="2346"/>
    <cellStyle name="输出 3 4 2" xfId="4915"/>
    <cellStyle name="输出 3 5" xfId="2784"/>
    <cellStyle name="输出 4" xfId="1310"/>
    <cellStyle name="输出 4 2" xfId="1692"/>
    <cellStyle name="输出 4 2 2" xfId="1696"/>
    <cellStyle name="输出 4 2 2 2" xfId="4918"/>
    <cellStyle name="输出 4 2 3" xfId="4917"/>
    <cellStyle name="输出 4 3" xfId="1730"/>
    <cellStyle name="输出 4 3 2" xfId="4919"/>
    <cellStyle name="输出 4 4" xfId="4916"/>
    <cellStyle name="输出 5" xfId="2209"/>
    <cellStyle name="输出 5 2" xfId="2347"/>
    <cellStyle name="输出 5 2 2" xfId="2348"/>
    <cellStyle name="输出 5 2 2 2" xfId="4922"/>
    <cellStyle name="输出 5 2 3" xfId="4921"/>
    <cellStyle name="输出 5 3" xfId="2349"/>
    <cellStyle name="输出 5 3 2" xfId="4923"/>
    <cellStyle name="输出 5 4" xfId="4920"/>
    <cellStyle name="输出 6" xfId="1418"/>
    <cellStyle name="输出 6 2" xfId="2264"/>
    <cellStyle name="输出 6 2 2" xfId="4925"/>
    <cellStyle name="输出 6 3" xfId="4924"/>
    <cellStyle name="输出 7" xfId="2162"/>
    <cellStyle name="输出 7 2" xfId="4926"/>
    <cellStyle name="输出 8" xfId="2778"/>
    <cellStyle name="输出 9" xfId="4899"/>
    <cellStyle name="输入" xfId="2216"/>
    <cellStyle name="输入 2" xfId="1684"/>
    <cellStyle name="输入 2 2" xfId="2218"/>
    <cellStyle name="输入 2 2 2" xfId="2350"/>
    <cellStyle name="输入 2 2 2 2" xfId="2351"/>
    <cellStyle name="输入 2 2 2 2 2" xfId="4927"/>
    <cellStyle name="输入 2 2 2 3" xfId="2788"/>
    <cellStyle name="输入 2 2 3" xfId="2352"/>
    <cellStyle name="输入 2 2 3 2" xfId="2789"/>
    <cellStyle name="输入 2 2 4" xfId="2787"/>
    <cellStyle name="输入 2 3" xfId="2353"/>
    <cellStyle name="输入 2 3 2" xfId="2354"/>
    <cellStyle name="输入 2 3 2 2" xfId="4928"/>
    <cellStyle name="输入 2 3 3" xfId="2790"/>
    <cellStyle name="输入 2 4" xfId="2355"/>
    <cellStyle name="输入 2 4 2" xfId="4929"/>
    <cellStyle name="输入 2 5" xfId="2786"/>
    <cellStyle name="输入 3" xfId="534"/>
    <cellStyle name="输入 3 2" xfId="2356"/>
    <cellStyle name="输入 3 2 2" xfId="2357"/>
    <cellStyle name="输入 3 2 2 2" xfId="2358"/>
    <cellStyle name="输入 3 2 2 2 2" xfId="4932"/>
    <cellStyle name="输入 3 2 2 3" xfId="4931"/>
    <cellStyle name="输入 3 2 3" xfId="2359"/>
    <cellStyle name="输入 3 2 3 2" xfId="4933"/>
    <cellStyle name="输入 3 2 4" xfId="4930"/>
    <cellStyle name="输入 3 3" xfId="2190"/>
    <cellStyle name="输入 3 3 2" xfId="2360"/>
    <cellStyle name="输入 3 3 2 2" xfId="4935"/>
    <cellStyle name="输入 3 3 3" xfId="4934"/>
    <cellStyle name="输入 3 4" xfId="2277"/>
    <cellStyle name="输入 3 4 2" xfId="4936"/>
    <cellStyle name="输入 3 5" xfId="2791"/>
    <cellStyle name="输入 4" xfId="537"/>
    <cellStyle name="输入 4 2" xfId="2361"/>
    <cellStyle name="输入 4 2 2" xfId="971"/>
    <cellStyle name="输入 4 2 2 2" xfId="4939"/>
    <cellStyle name="输入 4 2 3" xfId="4938"/>
    <cellStyle name="输入 4 3" xfId="2362"/>
    <cellStyle name="输入 4 3 2" xfId="4940"/>
    <cellStyle name="输入 4 4" xfId="4937"/>
    <cellStyle name="输入 5" xfId="402"/>
    <cellStyle name="输入 5 2" xfId="2363"/>
    <cellStyle name="输入 5 2 2" xfId="1014"/>
    <cellStyle name="输入 5 2 2 2" xfId="4943"/>
    <cellStyle name="输入 5 2 3" xfId="4942"/>
    <cellStyle name="输入 5 3" xfId="2364"/>
    <cellStyle name="输入 5 3 2" xfId="4944"/>
    <cellStyle name="输入 5 4" xfId="4941"/>
    <cellStyle name="输入 6" xfId="407"/>
    <cellStyle name="输入 6 2" xfId="1006"/>
    <cellStyle name="输入 6 2 2" xfId="4946"/>
    <cellStyle name="输入 6 3" xfId="4945"/>
    <cellStyle name="输入 7" xfId="411"/>
    <cellStyle name="输入 7 2" xfId="4947"/>
    <cellStyle name="输入 8" xfId="2785"/>
    <cellStyle name="数字" xfId="2365"/>
    <cellStyle name="数字 2" xfId="2366"/>
    <cellStyle name="数字 2 2" xfId="2367"/>
    <cellStyle name="数字 2 2 2" xfId="2368"/>
    <cellStyle name="数字 2 2 2 2" xfId="929"/>
    <cellStyle name="数字 2 2 3" xfId="2369"/>
    <cellStyle name="数字 2 3" xfId="2370"/>
    <cellStyle name="数字 2 3 2" xfId="2371"/>
    <cellStyle name="数字 2 4" xfId="642"/>
    <cellStyle name="数字 3" xfId="2372"/>
    <cellStyle name="数字 3 2" xfId="2373"/>
    <cellStyle name="数字 3 2 2" xfId="2374"/>
    <cellStyle name="数字 3 3" xfId="2375"/>
    <cellStyle name="数字 4" xfId="2376"/>
    <cellStyle name="数字 4 2" xfId="2377"/>
    <cellStyle name="数字 5" xfId="2378"/>
    <cellStyle name="未定义" xfId="2379"/>
    <cellStyle name="未定义 2" xfId="4948"/>
    <cellStyle name="小数" xfId="2380"/>
    <cellStyle name="小数 2" xfId="2066"/>
    <cellStyle name="小数 2 2" xfId="2068"/>
    <cellStyle name="小数 2 2 2" xfId="1160"/>
    <cellStyle name="小数 2 2 2 2" xfId="1164"/>
    <cellStyle name="小数 2 2 3" xfId="1166"/>
    <cellStyle name="小数 2 3" xfId="2070"/>
    <cellStyle name="小数 2 3 2" xfId="1172"/>
    <cellStyle name="小数 2 4" xfId="2381"/>
    <cellStyle name="小数 3" xfId="2072"/>
    <cellStyle name="小数 3 2" xfId="2074"/>
    <cellStyle name="小数 3 2 2" xfId="2076"/>
    <cellStyle name="小数 3 3" xfId="2078"/>
    <cellStyle name="小数 4" xfId="1675"/>
    <cellStyle name="小数 4 2" xfId="2080"/>
    <cellStyle name="小数 5" xfId="2082"/>
    <cellStyle name="样式 1" xfId="2382"/>
    <cellStyle name="样式 1 2" xfId="2792"/>
    <cellStyle name="着色 1" xfId="2713"/>
    <cellStyle name="着色 1 2" xfId="2812"/>
    <cellStyle name="着色 2" xfId="2711"/>
    <cellStyle name="着色 2 2" xfId="2814"/>
    <cellStyle name="着色 3" xfId="2563"/>
    <cellStyle name="着色 3 2" xfId="2829"/>
    <cellStyle name="着色 4" xfId="2562"/>
    <cellStyle name="着色 4 2" xfId="2830"/>
    <cellStyle name="着色 5" xfId="2564"/>
    <cellStyle name="着色 5 2" xfId="2828"/>
    <cellStyle name="着色 6" xfId="2561"/>
    <cellStyle name="着色 6 2" xfId="2831"/>
    <cellStyle name="寘嬫愗傝 [0.00]_Region Orders (2)" xfId="2836"/>
    <cellStyle name="注释" xfId="1019"/>
    <cellStyle name="注释 10" xfId="2832"/>
    <cellStyle name="注释 2" xfId="1021"/>
    <cellStyle name="注释 2 2" xfId="887"/>
    <cellStyle name="注释 2 2 2" xfId="890"/>
    <cellStyle name="注释 2 2 2 2" xfId="2383"/>
    <cellStyle name="注释 2 2 2 2 2" xfId="4951"/>
    <cellStyle name="注释 2 2 2 3" xfId="2796"/>
    <cellStyle name="注释 2 2 2 4" xfId="4950"/>
    <cellStyle name="注释 2 2 3" xfId="2384"/>
    <cellStyle name="注释 2 2 3 2" xfId="2797"/>
    <cellStyle name="注释 2 2 3 3" xfId="4952"/>
    <cellStyle name="注释 2 2 4" xfId="2795"/>
    <cellStyle name="注释 2 2 5" xfId="4949"/>
    <cellStyle name="注释 2 3" xfId="893"/>
    <cellStyle name="注释 2 3 2" xfId="1621"/>
    <cellStyle name="注释 2 3 2 2" xfId="4954"/>
    <cellStyle name="注释 2 3 3" xfId="2798"/>
    <cellStyle name="注释 2 3 4" xfId="4953"/>
    <cellStyle name="注释 2 4" xfId="2385"/>
    <cellStyle name="注释 2 4 2" xfId="2799"/>
    <cellStyle name="注释 2 4 3" xfId="4955"/>
    <cellStyle name="注释 2 5" xfId="2794"/>
    <cellStyle name="注释 3" xfId="1023"/>
    <cellStyle name="注释 3 2" xfId="951"/>
    <cellStyle name="注释 3 2 2" xfId="955"/>
    <cellStyle name="注释 3 2 2 2" xfId="2386"/>
    <cellStyle name="注释 3 2 2 2 2" xfId="4958"/>
    <cellStyle name="注释 3 2 2 3" xfId="4957"/>
    <cellStyle name="注释 3 2 3" xfId="1524"/>
    <cellStyle name="注释 3 2 3 2" xfId="4959"/>
    <cellStyle name="注释 3 2 4" xfId="4956"/>
    <cellStyle name="注释 3 3" xfId="958"/>
    <cellStyle name="注释 3 3 2" xfId="2387"/>
    <cellStyle name="注释 3 3 2 2" xfId="4961"/>
    <cellStyle name="注释 3 3 3" xfId="4960"/>
    <cellStyle name="注释 3 4" xfId="2388"/>
    <cellStyle name="注释 3 4 2" xfId="4962"/>
    <cellStyle name="注释 3 5" xfId="2800"/>
    <cellStyle name="注释 4" xfId="1025"/>
    <cellStyle name="注释 4 2" xfId="1091"/>
    <cellStyle name="注释 4 2 2" xfId="1532"/>
    <cellStyle name="注释 4 2 2 2" xfId="4965"/>
    <cellStyle name="注释 4 2 3" xfId="4964"/>
    <cellStyle name="注释 4 3" xfId="1535"/>
    <cellStyle name="注释 4 3 2" xfId="4966"/>
    <cellStyle name="注释 4 4" xfId="4963"/>
    <cellStyle name="注释 5" xfId="2389"/>
    <cellStyle name="注释 5 2" xfId="2058"/>
    <cellStyle name="注释 5 2 2" xfId="256"/>
    <cellStyle name="注释 5 2 2 2" xfId="4969"/>
    <cellStyle name="注释 5 2 3" xfId="4968"/>
    <cellStyle name="注释 5 3" xfId="2390"/>
    <cellStyle name="注释 5 3 2" xfId="4970"/>
    <cellStyle name="注释 5 4" xfId="4967"/>
    <cellStyle name="注释 6" xfId="2391"/>
    <cellStyle name="注释 6 2" xfId="2392"/>
    <cellStyle name="注释 6 2 2" xfId="4972"/>
    <cellStyle name="注释 6 3" xfId="4971"/>
    <cellStyle name="注释 7" xfId="704"/>
    <cellStyle name="注释 7 2" xfId="4973"/>
    <cellStyle name="注释 8" xfId="2793"/>
    <cellStyle name="注释 9" xfId="2537"/>
  </cellStyles>
  <dxfs count="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H19"/>
  <sheetViews>
    <sheetView zoomScale="85" zoomScaleNormal="85" workbookViewId="0">
      <selection activeCell="H13" sqref="H13"/>
    </sheetView>
  </sheetViews>
  <sheetFormatPr defaultColWidth="9" defaultRowHeight="25.5" customHeight="1"/>
  <cols>
    <col min="1" max="1" width="5.625" style="90" customWidth="1"/>
    <col min="2" max="2" width="62" style="3" customWidth="1"/>
    <col min="3" max="7" width="9" style="3"/>
    <col min="8" max="8" width="58.625" style="3" customWidth="1"/>
    <col min="9" max="16384" width="9" style="3"/>
  </cols>
  <sheetData>
    <row r="1" spans="1:2" ht="25.5" customHeight="1">
      <c r="A1" s="90" t="s">
        <v>284</v>
      </c>
    </row>
    <row r="2" spans="1:2" s="1" customFormat="1" ht="25.5" customHeight="1">
      <c r="A2" s="226" t="s">
        <v>361</v>
      </c>
      <c r="B2" s="226"/>
    </row>
    <row r="3" spans="1:2" ht="25.5" customHeight="1">
      <c r="A3" s="227"/>
      <c r="B3" s="227"/>
    </row>
    <row r="4" spans="1:2" s="2" customFormat="1" ht="25.5" customHeight="1">
      <c r="A4" s="100" t="s">
        <v>0</v>
      </c>
      <c r="B4" s="101" t="s">
        <v>362</v>
      </c>
    </row>
    <row r="5" spans="1:2" s="2" customFormat="1" ht="25.5" customHeight="1">
      <c r="A5" s="100" t="s">
        <v>1</v>
      </c>
      <c r="B5" s="101" t="s">
        <v>363</v>
      </c>
    </row>
    <row r="6" spans="1:2" s="2" customFormat="1" ht="25.5" customHeight="1">
      <c r="A6" s="100" t="s">
        <v>2</v>
      </c>
      <c r="B6" s="101" t="s">
        <v>364</v>
      </c>
    </row>
    <row r="7" spans="1:2" s="2" customFormat="1" ht="25.5" customHeight="1">
      <c r="A7" s="100" t="s">
        <v>3</v>
      </c>
      <c r="B7" s="101" t="s">
        <v>365</v>
      </c>
    </row>
    <row r="8" spans="1:2" s="2" customFormat="1" ht="25.5" customHeight="1">
      <c r="A8" s="100" t="s">
        <v>355</v>
      </c>
      <c r="B8" s="101" t="s">
        <v>366</v>
      </c>
    </row>
    <row r="9" spans="1:2" s="2" customFormat="1" ht="25.5" customHeight="1">
      <c r="A9" s="100" t="s">
        <v>356</v>
      </c>
      <c r="B9" s="101" t="s">
        <v>367</v>
      </c>
    </row>
    <row r="10" spans="1:2" s="2" customFormat="1" ht="25.5" customHeight="1">
      <c r="A10" s="100" t="s">
        <v>357</v>
      </c>
      <c r="B10" s="101" t="s">
        <v>368</v>
      </c>
    </row>
    <row r="11" spans="1:2" s="2" customFormat="1" ht="25.5" customHeight="1">
      <c r="A11" s="100" t="s">
        <v>212</v>
      </c>
      <c r="B11" s="101" t="s">
        <v>369</v>
      </c>
    </row>
    <row r="12" spans="1:2" s="2" customFormat="1" ht="25.5" customHeight="1">
      <c r="A12" s="100" t="s">
        <v>210</v>
      </c>
      <c r="B12" s="101" t="s">
        <v>370</v>
      </c>
    </row>
    <row r="13" spans="1:2" s="2" customFormat="1" ht="25.5" customHeight="1">
      <c r="A13" s="100" t="s">
        <v>208</v>
      </c>
      <c r="B13" s="101" t="s">
        <v>371</v>
      </c>
    </row>
    <row r="14" spans="1:2" s="2" customFormat="1" ht="25.5" customHeight="1">
      <c r="A14" s="100" t="s">
        <v>209</v>
      </c>
      <c r="B14" s="101" t="s">
        <v>372</v>
      </c>
    </row>
    <row r="15" spans="1:2" s="2" customFormat="1" ht="25.5" customHeight="1">
      <c r="A15" s="100" t="s">
        <v>213</v>
      </c>
      <c r="B15" s="101" t="s">
        <v>373</v>
      </c>
    </row>
    <row r="16" spans="1:2" s="2" customFormat="1" ht="25.5" customHeight="1">
      <c r="A16" s="100" t="s">
        <v>214</v>
      </c>
      <c r="B16" s="101" t="s">
        <v>374</v>
      </c>
    </row>
    <row r="17" spans="1:8" s="2" customFormat="1" ht="25.5" customHeight="1">
      <c r="A17" s="100" t="s">
        <v>358</v>
      </c>
      <c r="B17" s="101" t="s">
        <v>375</v>
      </c>
    </row>
    <row r="18" spans="1:8" ht="25.5" customHeight="1">
      <c r="A18" s="100" t="s">
        <v>359</v>
      </c>
      <c r="B18" s="102" t="s">
        <v>376</v>
      </c>
      <c r="G18" s="91"/>
      <c r="H18" s="91"/>
    </row>
    <row r="19" spans="1:8" ht="25.5" customHeight="1">
      <c r="A19" s="100" t="s">
        <v>360</v>
      </c>
      <c r="B19" s="102" t="s">
        <v>377</v>
      </c>
      <c r="G19" s="91"/>
      <c r="H19" s="91"/>
    </row>
  </sheetData>
  <mergeCells count="2">
    <mergeCell ref="A2:B2"/>
    <mergeCell ref="A3:B3"/>
  </mergeCells>
  <phoneticPr fontId="93" type="noConversion"/>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sheetPr>
    <tabColor theme="6" tint="-0.249977111117893"/>
  </sheetPr>
  <dimension ref="A1:G51"/>
  <sheetViews>
    <sheetView topLeftCell="A13" workbookViewId="0">
      <selection activeCell="G41" sqref="G41"/>
    </sheetView>
  </sheetViews>
  <sheetFormatPr defaultRowHeight="14.25"/>
  <cols>
    <col min="1" max="1" width="44.625" bestFit="1" customWidth="1"/>
    <col min="2" max="2" width="12.125" customWidth="1"/>
    <col min="3" max="3" width="14" customWidth="1"/>
    <col min="4" max="4" width="15.125" customWidth="1"/>
  </cols>
  <sheetData>
    <row r="1" spans="1:7" ht="18" customHeight="1">
      <c r="A1" s="6" t="s">
        <v>188</v>
      </c>
      <c r="B1" s="4"/>
    </row>
    <row r="2" spans="1:7" ht="20.25">
      <c r="A2" s="228" t="s">
        <v>1492</v>
      </c>
      <c r="B2" s="228"/>
      <c r="C2" s="228"/>
      <c r="D2" s="228"/>
    </row>
    <row r="3" spans="1:7">
      <c r="A3" s="5"/>
      <c r="B3" s="4"/>
      <c r="D3" s="8" t="s">
        <v>34</v>
      </c>
    </row>
    <row r="4" spans="1:7" ht="44.45" customHeight="1">
      <c r="A4" s="74" t="s">
        <v>164</v>
      </c>
      <c r="B4" s="75" t="s">
        <v>33</v>
      </c>
      <c r="C4" s="76" t="s">
        <v>378</v>
      </c>
      <c r="D4" s="120" t="s">
        <v>1490</v>
      </c>
    </row>
    <row r="5" spans="1:7">
      <c r="A5" s="16" t="s">
        <v>4</v>
      </c>
      <c r="B5" s="10">
        <f>SUM(B6:B22)</f>
        <v>36760</v>
      </c>
      <c r="C5" s="11">
        <v>31320</v>
      </c>
      <c r="D5" s="155">
        <f>B5/C5</f>
        <v>1.17</v>
      </c>
    </row>
    <row r="6" spans="1:7">
      <c r="A6" s="9" t="s">
        <v>10</v>
      </c>
      <c r="B6" s="10">
        <v>15000</v>
      </c>
      <c r="C6" s="11">
        <v>11950</v>
      </c>
      <c r="D6" s="155">
        <f t="shared" ref="D6:D45" si="0">B6/C6</f>
        <v>1.26</v>
      </c>
    </row>
    <row r="7" spans="1:7">
      <c r="A7" s="9" t="s">
        <v>283</v>
      </c>
      <c r="B7" s="10"/>
      <c r="C7" s="11"/>
      <c r="D7" s="155" t="e">
        <f t="shared" si="0"/>
        <v>#DIV/0!</v>
      </c>
    </row>
    <row r="8" spans="1:7">
      <c r="A8" s="9" t="s">
        <v>11</v>
      </c>
      <c r="B8" s="10">
        <v>4200</v>
      </c>
      <c r="C8" s="11">
        <v>3400</v>
      </c>
      <c r="D8" s="155">
        <f t="shared" si="0"/>
        <v>1.24</v>
      </c>
    </row>
    <row r="9" spans="1:7">
      <c r="A9" s="9" t="s">
        <v>12</v>
      </c>
      <c r="B9" s="10"/>
      <c r="C9" s="11"/>
      <c r="D9" s="155" t="e">
        <f t="shared" si="0"/>
        <v>#DIV/0!</v>
      </c>
      <c r="G9" s="43"/>
    </row>
    <row r="10" spans="1:7">
      <c r="A10" s="9" t="s">
        <v>13</v>
      </c>
      <c r="B10" s="10">
        <v>1500</v>
      </c>
      <c r="C10" s="11">
        <v>1150</v>
      </c>
      <c r="D10" s="155">
        <f t="shared" si="0"/>
        <v>1.3</v>
      </c>
    </row>
    <row r="11" spans="1:7">
      <c r="A11" s="9" t="s">
        <v>14</v>
      </c>
      <c r="B11" s="10">
        <v>200</v>
      </c>
      <c r="C11" s="11">
        <v>350</v>
      </c>
      <c r="D11" s="155">
        <f t="shared" si="0"/>
        <v>0.56999999999999995</v>
      </c>
    </row>
    <row r="12" spans="1:7">
      <c r="A12" s="9" t="s">
        <v>15</v>
      </c>
      <c r="B12" s="10">
        <v>1800</v>
      </c>
      <c r="C12" s="11">
        <v>1300</v>
      </c>
      <c r="D12" s="155">
        <f t="shared" si="0"/>
        <v>1.38</v>
      </c>
    </row>
    <row r="13" spans="1:7">
      <c r="A13" s="9" t="s">
        <v>16</v>
      </c>
      <c r="B13" s="10">
        <v>1100</v>
      </c>
      <c r="C13" s="11">
        <v>1100</v>
      </c>
      <c r="D13" s="155">
        <f t="shared" si="0"/>
        <v>1</v>
      </c>
    </row>
    <row r="14" spans="1:7">
      <c r="A14" s="9" t="s">
        <v>17</v>
      </c>
      <c r="B14" s="10">
        <v>570</v>
      </c>
      <c r="C14" s="11">
        <v>430</v>
      </c>
      <c r="D14" s="155">
        <f t="shared" si="0"/>
        <v>1.33</v>
      </c>
    </row>
    <row r="15" spans="1:7">
      <c r="A15" s="9" t="s">
        <v>18</v>
      </c>
      <c r="B15" s="10">
        <v>1200</v>
      </c>
      <c r="C15" s="11">
        <v>1000</v>
      </c>
      <c r="D15" s="155">
        <f t="shared" si="0"/>
        <v>1.2</v>
      </c>
    </row>
    <row r="16" spans="1:7">
      <c r="A16" s="9" t="s">
        <v>19</v>
      </c>
      <c r="B16" s="10">
        <v>3380</v>
      </c>
      <c r="C16" s="11">
        <v>3200</v>
      </c>
      <c r="D16" s="155">
        <f t="shared" si="0"/>
        <v>1.06</v>
      </c>
    </row>
    <row r="17" spans="1:4">
      <c r="A17" s="9" t="s">
        <v>20</v>
      </c>
      <c r="B17" s="10"/>
      <c r="C17" s="11"/>
      <c r="D17" s="155" t="e">
        <f t="shared" si="0"/>
        <v>#DIV/0!</v>
      </c>
    </row>
    <row r="18" spans="1:4">
      <c r="A18" s="9" t="s">
        <v>21</v>
      </c>
      <c r="B18" s="10">
        <v>1400</v>
      </c>
      <c r="C18" s="11">
        <v>3370</v>
      </c>
      <c r="D18" s="155">
        <f t="shared" si="0"/>
        <v>0.42</v>
      </c>
    </row>
    <row r="19" spans="1:4">
      <c r="A19" s="9" t="s">
        <v>22</v>
      </c>
      <c r="B19" s="10">
        <v>6200</v>
      </c>
      <c r="C19" s="11">
        <v>3750</v>
      </c>
      <c r="D19" s="155">
        <f t="shared" si="0"/>
        <v>1.65</v>
      </c>
    </row>
    <row r="20" spans="1:4">
      <c r="A20" s="9" t="s">
        <v>23</v>
      </c>
      <c r="B20" s="10">
        <v>120</v>
      </c>
      <c r="C20" s="11">
        <v>120</v>
      </c>
      <c r="D20" s="155">
        <f t="shared" si="0"/>
        <v>1</v>
      </c>
    </row>
    <row r="21" spans="1:4">
      <c r="A21" s="9" t="s">
        <v>1491</v>
      </c>
      <c r="B21" s="10">
        <v>90</v>
      </c>
      <c r="C21" s="11"/>
      <c r="D21" s="155" t="e">
        <f t="shared" si="0"/>
        <v>#DIV/0!</v>
      </c>
    </row>
    <row r="22" spans="1:4">
      <c r="A22" s="9" t="s">
        <v>24</v>
      </c>
      <c r="B22" s="10"/>
      <c r="C22" s="11">
        <v>200</v>
      </c>
      <c r="D22" s="155">
        <f t="shared" si="0"/>
        <v>0</v>
      </c>
    </row>
    <row r="23" spans="1:4">
      <c r="A23" s="16" t="s">
        <v>6</v>
      </c>
      <c r="B23" s="10">
        <f>SUM(B24:B31)</f>
        <v>5285</v>
      </c>
      <c r="C23" s="11">
        <v>11630</v>
      </c>
      <c r="D23" s="155">
        <f t="shared" si="0"/>
        <v>0.45</v>
      </c>
    </row>
    <row r="24" spans="1:4">
      <c r="A24" s="9" t="s">
        <v>25</v>
      </c>
      <c r="B24" s="10">
        <v>3510</v>
      </c>
      <c r="C24" s="11">
        <v>2750</v>
      </c>
      <c r="D24" s="155">
        <f t="shared" si="0"/>
        <v>1.28</v>
      </c>
    </row>
    <row r="25" spans="1:4">
      <c r="A25" s="9" t="s">
        <v>26</v>
      </c>
      <c r="B25" s="10">
        <v>250</v>
      </c>
      <c r="C25" s="11">
        <v>200</v>
      </c>
      <c r="D25" s="155">
        <f t="shared" si="0"/>
        <v>1.25</v>
      </c>
    </row>
    <row r="26" spans="1:4">
      <c r="A26" s="9" t="s">
        <v>27</v>
      </c>
      <c r="B26" s="10">
        <v>825</v>
      </c>
      <c r="C26" s="11">
        <v>800</v>
      </c>
      <c r="D26" s="155">
        <f t="shared" si="0"/>
        <v>1.03</v>
      </c>
    </row>
    <row r="27" spans="1:4">
      <c r="A27" s="9" t="s">
        <v>28</v>
      </c>
      <c r="B27" s="10"/>
      <c r="C27" s="11"/>
      <c r="D27" s="155" t="e">
        <f t="shared" si="0"/>
        <v>#DIV/0!</v>
      </c>
    </row>
    <row r="28" spans="1:4">
      <c r="A28" s="9" t="s">
        <v>29</v>
      </c>
      <c r="B28" s="10">
        <v>500</v>
      </c>
      <c r="C28" s="11">
        <v>7380</v>
      </c>
      <c r="D28" s="155">
        <f t="shared" si="0"/>
        <v>7.0000000000000007E-2</v>
      </c>
    </row>
    <row r="29" spans="1:4">
      <c r="A29" s="9" t="s">
        <v>30</v>
      </c>
      <c r="B29" s="10"/>
      <c r="C29" s="11"/>
      <c r="D29" s="155" t="e">
        <f t="shared" si="0"/>
        <v>#DIV/0!</v>
      </c>
    </row>
    <row r="30" spans="1:4">
      <c r="A30" s="9" t="s">
        <v>31</v>
      </c>
      <c r="B30" s="10"/>
      <c r="C30" s="11"/>
      <c r="D30" s="155" t="e">
        <f t="shared" si="0"/>
        <v>#DIV/0!</v>
      </c>
    </row>
    <row r="31" spans="1:4">
      <c r="A31" s="9" t="s">
        <v>32</v>
      </c>
      <c r="B31" s="10">
        <v>200</v>
      </c>
      <c r="C31" s="11">
        <v>500</v>
      </c>
      <c r="D31" s="155">
        <f t="shared" si="0"/>
        <v>0.4</v>
      </c>
    </row>
    <row r="32" spans="1:4">
      <c r="A32" s="18" t="s">
        <v>296</v>
      </c>
      <c r="B32" s="10">
        <v>42045</v>
      </c>
      <c r="C32" s="11">
        <v>42950</v>
      </c>
      <c r="D32" s="155">
        <f t="shared" si="0"/>
        <v>0.98</v>
      </c>
    </row>
    <row r="33" spans="1:4">
      <c r="A33" s="17" t="s">
        <v>35</v>
      </c>
      <c r="B33" s="10"/>
      <c r="C33" s="11"/>
      <c r="D33" s="155" t="e">
        <f t="shared" si="0"/>
        <v>#DIV/0!</v>
      </c>
    </row>
    <row r="34" spans="1:4">
      <c r="A34" s="17" t="s">
        <v>36</v>
      </c>
      <c r="B34" s="10">
        <v>42808</v>
      </c>
      <c r="C34" s="11">
        <v>43236</v>
      </c>
      <c r="D34" s="155">
        <f t="shared" si="0"/>
        <v>0.99</v>
      </c>
    </row>
    <row r="35" spans="1:4">
      <c r="A35" s="13" t="s">
        <v>160</v>
      </c>
      <c r="B35" s="10">
        <f>SUM(B36:B38)</f>
        <v>22664</v>
      </c>
      <c r="C35" s="11">
        <v>23400</v>
      </c>
      <c r="D35" s="155">
        <f t="shared" si="0"/>
        <v>0.97</v>
      </c>
    </row>
    <row r="36" spans="1:4">
      <c r="A36" s="70" t="s">
        <v>293</v>
      </c>
      <c r="B36" s="10">
        <v>2869</v>
      </c>
      <c r="C36" s="154">
        <v>2869</v>
      </c>
      <c r="D36" s="155">
        <f t="shared" si="0"/>
        <v>1</v>
      </c>
    </row>
    <row r="37" spans="1:4">
      <c r="A37" s="70" t="s">
        <v>294</v>
      </c>
      <c r="B37" s="10">
        <v>18917</v>
      </c>
      <c r="C37" s="11">
        <v>19092</v>
      </c>
      <c r="D37" s="155">
        <f t="shared" si="0"/>
        <v>0.99</v>
      </c>
    </row>
    <row r="38" spans="1:4">
      <c r="A38" s="70" t="s">
        <v>295</v>
      </c>
      <c r="B38" s="10">
        <v>878</v>
      </c>
      <c r="C38" s="11">
        <v>1439</v>
      </c>
      <c r="D38" s="155">
        <f t="shared" si="0"/>
        <v>0.61</v>
      </c>
    </row>
    <row r="39" spans="1:4">
      <c r="A39" s="14" t="s">
        <v>292</v>
      </c>
      <c r="B39" s="10"/>
      <c r="C39" s="11"/>
      <c r="D39" s="155" t="e">
        <f t="shared" si="0"/>
        <v>#DIV/0!</v>
      </c>
    </row>
    <row r="40" spans="1:4">
      <c r="A40" s="12" t="s">
        <v>37</v>
      </c>
      <c r="B40" s="10">
        <v>14639</v>
      </c>
      <c r="C40" s="11">
        <v>9761</v>
      </c>
      <c r="D40" s="155">
        <f t="shared" si="0"/>
        <v>1.5</v>
      </c>
    </row>
    <row r="41" spans="1:4">
      <c r="A41" s="12" t="s">
        <v>38</v>
      </c>
      <c r="B41" s="10"/>
      <c r="C41" s="11">
        <v>10075</v>
      </c>
      <c r="D41" s="155">
        <f t="shared" si="0"/>
        <v>0</v>
      </c>
    </row>
    <row r="42" spans="1:4">
      <c r="A42" s="13" t="s">
        <v>331</v>
      </c>
      <c r="B42" s="10">
        <v>5505</v>
      </c>
      <c r="C42" s="11"/>
      <c r="D42" s="155" t="e">
        <f t="shared" si="0"/>
        <v>#DIV/0!</v>
      </c>
    </row>
    <row r="43" spans="1:4">
      <c r="A43" s="15" t="s">
        <v>332</v>
      </c>
      <c r="B43" s="10"/>
      <c r="C43" s="11"/>
      <c r="D43" s="155" t="e">
        <f t="shared" si="0"/>
        <v>#DIV/0!</v>
      </c>
    </row>
    <row r="44" spans="1:4">
      <c r="A44" s="12" t="s">
        <v>39</v>
      </c>
      <c r="B44" s="10"/>
      <c r="C44" s="11"/>
      <c r="D44" s="155" t="e">
        <f t="shared" si="0"/>
        <v>#DIV/0!</v>
      </c>
    </row>
    <row r="45" spans="1:4">
      <c r="A45" s="18" t="s">
        <v>297</v>
      </c>
      <c r="B45" s="11">
        <f>B32+B33+B34</f>
        <v>84853</v>
      </c>
      <c r="C45" s="11">
        <f>C32+C33+C34</f>
        <v>86186</v>
      </c>
      <c r="D45" s="155">
        <f t="shared" si="0"/>
        <v>0.98</v>
      </c>
    </row>
    <row r="46" spans="1:4">
      <c r="A46" s="7"/>
      <c r="B46" s="4"/>
    </row>
    <row r="47" spans="1:4">
      <c r="A47" s="7"/>
      <c r="B47" s="4"/>
    </row>
    <row r="48" spans="1:4">
      <c r="A48" s="7"/>
      <c r="B48" s="4"/>
    </row>
    <row r="49" spans="1:2">
      <c r="A49" s="4"/>
      <c r="B49" s="4"/>
    </row>
    <row r="50" spans="1:2">
      <c r="A50" s="4"/>
      <c r="B50" s="4"/>
    </row>
    <row r="51" spans="1:2">
      <c r="A51" s="4"/>
      <c r="B51" s="4"/>
    </row>
  </sheetData>
  <mergeCells count="1">
    <mergeCell ref="A2:D2"/>
  </mergeCells>
  <phoneticPr fontId="37" type="noConversion"/>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sheetPr>
    <tabColor theme="6" tint="-0.249977111117893"/>
  </sheetPr>
  <dimension ref="A1:G46"/>
  <sheetViews>
    <sheetView workbookViewId="0">
      <selection activeCell="I22" sqref="I22"/>
    </sheetView>
  </sheetViews>
  <sheetFormatPr defaultRowHeight="14.25"/>
  <cols>
    <col min="1" max="1" width="38.375" customWidth="1"/>
    <col min="2" max="2" width="12.125" customWidth="1"/>
    <col min="3" max="3" width="13.125" customWidth="1"/>
    <col min="4" max="4" width="15.125" customWidth="1"/>
  </cols>
  <sheetData>
    <row r="1" spans="1:7" ht="18" customHeight="1">
      <c r="A1" s="6" t="s">
        <v>66</v>
      </c>
      <c r="B1" s="4"/>
    </row>
    <row r="2" spans="1:7" ht="20.25">
      <c r="A2" s="228" t="s">
        <v>1502</v>
      </c>
      <c r="B2" s="228"/>
      <c r="C2" s="228"/>
      <c r="D2" s="228"/>
    </row>
    <row r="3" spans="1:7">
      <c r="A3" s="5"/>
      <c r="B3" s="4"/>
      <c r="D3" s="8" t="s">
        <v>34</v>
      </c>
    </row>
    <row r="4" spans="1:7" ht="42.6" customHeight="1">
      <c r="A4" s="78" t="s">
        <v>65</v>
      </c>
      <c r="B4" s="78" t="s">
        <v>33</v>
      </c>
      <c r="C4" s="76" t="s">
        <v>378</v>
      </c>
      <c r="D4" s="120" t="s">
        <v>1490</v>
      </c>
    </row>
    <row r="5" spans="1:7">
      <c r="A5" s="21" t="s">
        <v>5</v>
      </c>
      <c r="B5" s="157">
        <v>8537</v>
      </c>
      <c r="C5" s="20">
        <v>8986</v>
      </c>
      <c r="D5" s="160">
        <f>B5/C5</f>
        <v>0.95</v>
      </c>
    </row>
    <row r="6" spans="1:7">
      <c r="A6" s="21" t="s">
        <v>40</v>
      </c>
      <c r="B6" s="158"/>
      <c r="C6" s="20"/>
      <c r="D6" s="160" t="e">
        <f t="shared" ref="D6:D46" si="0">B6/C6</f>
        <v>#DIV/0!</v>
      </c>
    </row>
    <row r="7" spans="1:7">
      <c r="A7" s="21" t="s">
        <v>41</v>
      </c>
      <c r="B7" s="159">
        <v>128</v>
      </c>
      <c r="C7" s="20">
        <v>128</v>
      </c>
      <c r="D7" s="160">
        <f t="shared" si="0"/>
        <v>1</v>
      </c>
    </row>
    <row r="8" spans="1:7">
      <c r="A8" s="21" t="s">
        <v>42</v>
      </c>
      <c r="B8" s="159">
        <v>592</v>
      </c>
      <c r="C8" s="20">
        <v>977</v>
      </c>
      <c r="D8" s="160">
        <f t="shared" si="0"/>
        <v>0.61</v>
      </c>
    </row>
    <row r="9" spans="1:7">
      <c r="A9" s="21" t="s">
        <v>43</v>
      </c>
      <c r="B9" s="159">
        <v>20826</v>
      </c>
      <c r="C9" s="20">
        <v>21755</v>
      </c>
      <c r="D9" s="160">
        <f t="shared" si="0"/>
        <v>0.96</v>
      </c>
      <c r="G9" s="43"/>
    </row>
    <row r="10" spans="1:7">
      <c r="A10" s="21" t="s">
        <v>44</v>
      </c>
      <c r="B10" s="159">
        <v>982</v>
      </c>
      <c r="C10" s="20">
        <v>1012</v>
      </c>
      <c r="D10" s="160">
        <f t="shared" si="0"/>
        <v>0.97</v>
      </c>
    </row>
    <row r="11" spans="1:7">
      <c r="A11" s="156" t="s">
        <v>1493</v>
      </c>
      <c r="B11" s="158">
        <v>396</v>
      </c>
      <c r="C11" s="20">
        <v>379</v>
      </c>
      <c r="D11" s="160">
        <f t="shared" si="0"/>
        <v>1.04</v>
      </c>
    </row>
    <row r="12" spans="1:7">
      <c r="A12" s="21" t="s">
        <v>45</v>
      </c>
      <c r="B12" s="158">
        <v>7954</v>
      </c>
      <c r="C12" s="20">
        <v>6697</v>
      </c>
      <c r="D12" s="160">
        <f t="shared" si="0"/>
        <v>1.19</v>
      </c>
    </row>
    <row r="13" spans="1:7">
      <c r="A13" s="156" t="s">
        <v>1494</v>
      </c>
      <c r="B13" s="158">
        <v>5060</v>
      </c>
      <c r="C13" s="20">
        <v>6385</v>
      </c>
      <c r="D13" s="160">
        <f t="shared" si="0"/>
        <v>0.79</v>
      </c>
    </row>
    <row r="14" spans="1:7">
      <c r="A14" s="21" t="s">
        <v>46</v>
      </c>
      <c r="B14" s="158">
        <v>134</v>
      </c>
      <c r="C14" s="20">
        <v>320</v>
      </c>
      <c r="D14" s="160">
        <f t="shared" si="0"/>
        <v>0.42</v>
      </c>
    </row>
    <row r="15" spans="1:7">
      <c r="A15" s="21" t="s">
        <v>47</v>
      </c>
      <c r="B15" s="158">
        <v>2819</v>
      </c>
      <c r="C15" s="20">
        <v>2732</v>
      </c>
      <c r="D15" s="160">
        <f t="shared" si="0"/>
        <v>1.03</v>
      </c>
    </row>
    <row r="16" spans="1:7">
      <c r="A16" s="21" t="s">
        <v>48</v>
      </c>
      <c r="B16" s="158">
        <v>4844</v>
      </c>
      <c r="C16" s="20">
        <v>6087</v>
      </c>
      <c r="D16" s="160">
        <f t="shared" si="0"/>
        <v>0.8</v>
      </c>
    </row>
    <row r="17" spans="1:4">
      <c r="A17" s="21" t="s">
        <v>49</v>
      </c>
      <c r="B17" s="158">
        <v>825</v>
      </c>
      <c r="C17" s="20">
        <v>819</v>
      </c>
      <c r="D17" s="160">
        <f t="shared" si="0"/>
        <v>1.01</v>
      </c>
    </row>
    <row r="18" spans="1:4">
      <c r="A18" s="21" t="s">
        <v>50</v>
      </c>
      <c r="B18" s="158">
        <v>500</v>
      </c>
      <c r="C18" s="20">
        <v>489</v>
      </c>
      <c r="D18" s="160">
        <f t="shared" si="0"/>
        <v>1.02</v>
      </c>
    </row>
    <row r="19" spans="1:4">
      <c r="A19" s="21" t="s">
        <v>51</v>
      </c>
      <c r="B19" s="158"/>
      <c r="C19" s="20">
        <v>29</v>
      </c>
      <c r="D19" s="160">
        <f t="shared" si="0"/>
        <v>0</v>
      </c>
    </row>
    <row r="20" spans="1:4">
      <c r="A20" s="21" t="s">
        <v>52</v>
      </c>
      <c r="B20" s="158">
        <v>20</v>
      </c>
      <c r="C20" s="20">
        <v>20</v>
      </c>
      <c r="D20" s="160">
        <f t="shared" si="0"/>
        <v>1</v>
      </c>
    </row>
    <row r="21" spans="1:4">
      <c r="A21" s="21" t="s">
        <v>1495</v>
      </c>
      <c r="B21" s="158"/>
      <c r="C21" s="20"/>
      <c r="D21" s="160" t="e">
        <f t="shared" si="0"/>
        <v>#DIV/0!</v>
      </c>
    </row>
    <row r="22" spans="1:4">
      <c r="A22" s="156" t="s">
        <v>1496</v>
      </c>
      <c r="B22" s="158">
        <v>30</v>
      </c>
      <c r="C22" s="20">
        <v>35</v>
      </c>
      <c r="D22" s="160">
        <f t="shared" si="0"/>
        <v>0.86</v>
      </c>
    </row>
    <row r="23" spans="1:4">
      <c r="A23" s="21" t="s">
        <v>53</v>
      </c>
      <c r="B23" s="158">
        <v>752</v>
      </c>
      <c r="C23" s="20">
        <v>664</v>
      </c>
      <c r="D23" s="160">
        <f t="shared" si="0"/>
        <v>1.1299999999999999</v>
      </c>
    </row>
    <row r="24" spans="1:4">
      <c r="A24" s="21" t="s">
        <v>54</v>
      </c>
      <c r="B24" s="158"/>
      <c r="C24" s="20"/>
      <c r="D24" s="160" t="e">
        <f t="shared" si="0"/>
        <v>#DIV/0!</v>
      </c>
    </row>
    <row r="25" spans="1:4">
      <c r="A25" s="156" t="s">
        <v>1497</v>
      </c>
      <c r="B25" s="158">
        <v>369</v>
      </c>
      <c r="C25" s="20"/>
      <c r="D25" s="160" t="e">
        <f t="shared" si="0"/>
        <v>#DIV/0!</v>
      </c>
    </row>
    <row r="26" spans="1:4">
      <c r="A26" s="21" t="s">
        <v>1498</v>
      </c>
      <c r="B26" s="158">
        <v>1500</v>
      </c>
      <c r="C26" s="20">
        <v>1737</v>
      </c>
      <c r="D26" s="160">
        <f t="shared" si="0"/>
        <v>0.86</v>
      </c>
    </row>
    <row r="27" spans="1:4">
      <c r="A27" s="21" t="s">
        <v>1499</v>
      </c>
      <c r="B27" s="158">
        <v>1415</v>
      </c>
      <c r="C27" s="20">
        <v>2712</v>
      </c>
      <c r="D27" s="160">
        <f t="shared" si="0"/>
        <v>0.52</v>
      </c>
    </row>
    <row r="28" spans="1:4">
      <c r="A28" s="21" t="s">
        <v>1500</v>
      </c>
      <c r="B28" s="158">
        <v>2802</v>
      </c>
      <c r="C28" s="20">
        <v>2806</v>
      </c>
      <c r="D28" s="160">
        <f t="shared" si="0"/>
        <v>1</v>
      </c>
    </row>
    <row r="29" spans="1:4">
      <c r="A29" s="21" t="s">
        <v>1501</v>
      </c>
      <c r="B29" s="158">
        <v>4</v>
      </c>
      <c r="C29" s="20"/>
      <c r="D29" s="160" t="e">
        <f t="shared" si="0"/>
        <v>#DIV/0!</v>
      </c>
    </row>
    <row r="30" spans="1:4" ht="16.149999999999999" customHeight="1">
      <c r="A30" s="28" t="s">
        <v>303</v>
      </c>
      <c r="B30" s="158">
        <f>SUM(B5:B29)</f>
        <v>60489</v>
      </c>
      <c r="C30" s="20">
        <v>64769</v>
      </c>
      <c r="D30" s="160">
        <f t="shared" si="0"/>
        <v>0.93</v>
      </c>
    </row>
    <row r="31" spans="1:4" ht="15" customHeight="1">
      <c r="A31" s="41" t="s">
        <v>298</v>
      </c>
      <c r="B31" s="158"/>
      <c r="C31" s="20"/>
      <c r="D31" s="160" t="e">
        <f t="shared" si="0"/>
        <v>#DIV/0!</v>
      </c>
    </row>
    <row r="32" spans="1:4" ht="15" customHeight="1">
      <c r="A32" s="41" t="s">
        <v>9</v>
      </c>
      <c r="B32" s="158">
        <v>24364</v>
      </c>
      <c r="C32" s="20">
        <v>21417</v>
      </c>
      <c r="D32" s="160">
        <f t="shared" si="0"/>
        <v>1.1399999999999999</v>
      </c>
    </row>
    <row r="33" spans="1:4" ht="15" customHeight="1">
      <c r="A33" s="24" t="s">
        <v>56</v>
      </c>
      <c r="B33" s="158"/>
      <c r="C33" s="25"/>
      <c r="D33" s="160" t="e">
        <f t="shared" si="0"/>
        <v>#DIV/0!</v>
      </c>
    </row>
    <row r="34" spans="1:4" ht="15" customHeight="1">
      <c r="A34" s="24" t="s">
        <v>299</v>
      </c>
      <c r="B34" s="158"/>
      <c r="C34" s="25"/>
      <c r="D34" s="160" t="e">
        <f t="shared" si="0"/>
        <v>#DIV/0!</v>
      </c>
    </row>
    <row r="35" spans="1:4" ht="15" customHeight="1">
      <c r="A35" s="23" t="s">
        <v>300</v>
      </c>
      <c r="B35" s="158"/>
      <c r="C35" s="22"/>
      <c r="D35" s="160" t="e">
        <f t="shared" si="0"/>
        <v>#DIV/0!</v>
      </c>
    </row>
    <row r="36" spans="1:4" ht="15.6" customHeight="1">
      <c r="A36" s="23" t="s">
        <v>301</v>
      </c>
      <c r="B36" s="158"/>
      <c r="C36" s="22"/>
      <c r="D36" s="160" t="e">
        <f t="shared" si="0"/>
        <v>#DIV/0!</v>
      </c>
    </row>
    <row r="37" spans="1:4">
      <c r="A37" s="24" t="s">
        <v>302</v>
      </c>
      <c r="B37" s="158">
        <v>9725</v>
      </c>
      <c r="C37" s="11">
        <v>11656</v>
      </c>
      <c r="D37" s="160">
        <f t="shared" si="0"/>
        <v>0.83</v>
      </c>
    </row>
    <row r="38" spans="1:4">
      <c r="A38" s="26" t="s">
        <v>57</v>
      </c>
      <c r="B38" s="158"/>
      <c r="C38" s="26"/>
      <c r="D38" s="160" t="e">
        <f t="shared" si="0"/>
        <v>#DIV/0!</v>
      </c>
    </row>
    <row r="39" spans="1:4">
      <c r="A39" s="23" t="s">
        <v>58</v>
      </c>
      <c r="B39" s="158"/>
      <c r="C39" s="26"/>
      <c r="D39" s="160" t="e">
        <f t="shared" si="0"/>
        <v>#DIV/0!</v>
      </c>
    </row>
    <row r="40" spans="1:4">
      <c r="A40" s="116" t="s">
        <v>59</v>
      </c>
      <c r="B40" s="158"/>
      <c r="C40" s="11"/>
      <c r="D40" s="160" t="e">
        <f t="shared" si="0"/>
        <v>#DIV/0!</v>
      </c>
    </row>
    <row r="41" spans="1:4">
      <c r="A41" s="117" t="s">
        <v>60</v>
      </c>
      <c r="B41" s="158"/>
      <c r="C41" s="26"/>
      <c r="D41" s="160" t="e">
        <f t="shared" si="0"/>
        <v>#DIV/0!</v>
      </c>
    </row>
    <row r="42" spans="1:4">
      <c r="A42" s="117" t="s">
        <v>61</v>
      </c>
      <c r="B42" s="158"/>
      <c r="C42" s="26"/>
      <c r="D42" s="160" t="e">
        <f t="shared" si="0"/>
        <v>#DIV/0!</v>
      </c>
    </row>
    <row r="43" spans="1:4">
      <c r="A43" s="117" t="s">
        <v>62</v>
      </c>
      <c r="B43" s="158"/>
      <c r="C43" s="11"/>
      <c r="D43" s="160" t="e">
        <f t="shared" si="0"/>
        <v>#DIV/0!</v>
      </c>
    </row>
    <row r="44" spans="1:4">
      <c r="A44" s="27" t="s">
        <v>63</v>
      </c>
      <c r="B44" s="158"/>
      <c r="C44" s="11"/>
      <c r="D44" s="160" t="e">
        <f t="shared" si="0"/>
        <v>#DIV/0!</v>
      </c>
    </row>
    <row r="45" spans="1:4">
      <c r="A45" s="22" t="s">
        <v>64</v>
      </c>
      <c r="B45" s="158">
        <v>14639</v>
      </c>
      <c r="C45" s="121">
        <v>9761</v>
      </c>
      <c r="D45" s="160">
        <f t="shared" si="0"/>
        <v>1.5</v>
      </c>
    </row>
    <row r="46" spans="1:4">
      <c r="A46" s="28" t="s">
        <v>304</v>
      </c>
      <c r="B46" s="158">
        <v>84853</v>
      </c>
      <c r="C46" s="20">
        <v>86186</v>
      </c>
      <c r="D46" s="160">
        <f t="shared" si="0"/>
        <v>0.98</v>
      </c>
    </row>
  </sheetData>
  <mergeCells count="1">
    <mergeCell ref="A2:D2"/>
  </mergeCells>
  <phoneticPr fontId="37" type="noConversion"/>
  <printOptions horizontalCentered="1"/>
  <pageMargins left="0.23622047244094491" right="0.23622047244094491" top="0.74803149606299213" bottom="0.74803149606299213" header="0.31496062992125984" footer="0.31496062992125984"/>
  <pageSetup paperSize="9" orientation="portrait"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tabColor theme="6" tint="-0.249977111117893"/>
  </sheetPr>
  <dimension ref="A1:H1415"/>
  <sheetViews>
    <sheetView showZeros="0" workbookViewId="0">
      <pane ySplit="4" topLeftCell="A214" activePane="bottomLeft" state="frozen"/>
      <selection pane="bottomLeft" activeCell="D220" sqref="D220:D224"/>
    </sheetView>
  </sheetViews>
  <sheetFormatPr defaultRowHeight="14.25"/>
  <cols>
    <col min="1" max="1" width="9" style="125"/>
    <col min="2" max="2" width="44.625" style="125" bestFit="1" customWidth="1"/>
    <col min="3" max="3" width="12.125" style="150" customWidth="1"/>
    <col min="4" max="4" width="12.125" style="125" customWidth="1"/>
    <col min="5" max="5" width="15.125" style="125" customWidth="1"/>
    <col min="6" max="16384" width="9" style="125"/>
  </cols>
  <sheetData>
    <row r="1" spans="1:8">
      <c r="B1" s="124" t="s">
        <v>2899</v>
      </c>
      <c r="C1" s="141"/>
    </row>
    <row r="2" spans="1:8" ht="30" customHeight="1">
      <c r="B2" s="229" t="s">
        <v>3213</v>
      </c>
      <c r="C2" s="229"/>
      <c r="D2" s="229"/>
      <c r="E2" s="229"/>
    </row>
    <row r="3" spans="1:8">
      <c r="B3" s="126"/>
      <c r="C3" s="141"/>
      <c r="E3" s="127" t="s">
        <v>2900</v>
      </c>
    </row>
    <row r="4" spans="1:8" ht="51" customHeight="1">
      <c r="B4" s="128" t="s">
        <v>2901</v>
      </c>
      <c r="C4" s="142" t="s">
        <v>2902</v>
      </c>
      <c r="D4" s="129" t="s">
        <v>2903</v>
      </c>
      <c r="E4" s="129" t="s">
        <v>2904</v>
      </c>
    </row>
    <row r="5" spans="1:8">
      <c r="A5" s="162" t="s">
        <v>1504</v>
      </c>
      <c r="B5" s="122" t="s">
        <v>2905</v>
      </c>
      <c r="C5" s="143">
        <f>C6+C18+C27+C38+C50+C61+C72+C84+C93+C106+C116+C125+C136+C150+C157+C165+C171+C178+C185+C192+C199+C205+C213+C219+C225+C231+C248</f>
        <v>7517</v>
      </c>
      <c r="D5" s="130">
        <v>8188</v>
      </c>
      <c r="E5" s="168">
        <f>C5/D5</f>
        <v>0.92</v>
      </c>
    </row>
    <row r="6" spans="1:8">
      <c r="A6" s="163" t="s">
        <v>1505</v>
      </c>
      <c r="B6" s="123" t="s">
        <v>2906</v>
      </c>
      <c r="C6" s="144">
        <f>SUM(C7:C17)</f>
        <v>285</v>
      </c>
      <c r="D6" s="130">
        <v>216</v>
      </c>
      <c r="E6" s="168">
        <f t="shared" ref="E6:E69" si="0">C6/D6</f>
        <v>1.32</v>
      </c>
    </row>
    <row r="7" spans="1:8">
      <c r="A7" s="163" t="s">
        <v>1506</v>
      </c>
      <c r="B7" s="123" t="s">
        <v>379</v>
      </c>
      <c r="C7" s="144">
        <f>245.14</f>
        <v>245</v>
      </c>
      <c r="D7" s="130">
        <v>188</v>
      </c>
      <c r="E7" s="168">
        <f t="shared" si="0"/>
        <v>1.3</v>
      </c>
    </row>
    <row r="8" spans="1:8">
      <c r="A8" s="163" t="s">
        <v>1507</v>
      </c>
      <c r="B8" s="123" t="s">
        <v>380</v>
      </c>
      <c r="C8" s="144"/>
      <c r="D8" s="130"/>
      <c r="E8" s="168" t="e">
        <f t="shared" si="0"/>
        <v>#DIV/0!</v>
      </c>
    </row>
    <row r="9" spans="1:8">
      <c r="A9" s="163" t="s">
        <v>1508</v>
      </c>
      <c r="B9" s="123" t="s">
        <v>381</v>
      </c>
      <c r="C9" s="144"/>
      <c r="D9" s="130"/>
      <c r="E9" s="168" t="e">
        <f t="shared" si="0"/>
        <v>#DIV/0!</v>
      </c>
      <c r="H9" s="131"/>
    </row>
    <row r="10" spans="1:8">
      <c r="A10" s="163" t="s">
        <v>1509</v>
      </c>
      <c r="B10" s="123" t="s">
        <v>382</v>
      </c>
      <c r="C10" s="144">
        <v>25</v>
      </c>
      <c r="D10" s="130">
        <v>28</v>
      </c>
      <c r="E10" s="168">
        <f t="shared" si="0"/>
        <v>0.89</v>
      </c>
    </row>
    <row r="11" spans="1:8">
      <c r="A11" s="163" t="s">
        <v>1510</v>
      </c>
      <c r="B11" s="123" t="s">
        <v>383</v>
      </c>
      <c r="C11" s="144"/>
      <c r="D11" s="130"/>
      <c r="E11" s="168" t="e">
        <f t="shared" si="0"/>
        <v>#DIV/0!</v>
      </c>
    </row>
    <row r="12" spans="1:8">
      <c r="A12" s="163" t="s">
        <v>1511</v>
      </c>
      <c r="B12" s="123" t="s">
        <v>384</v>
      </c>
      <c r="C12" s="144"/>
      <c r="D12" s="130"/>
      <c r="E12" s="168" t="e">
        <f t="shared" si="0"/>
        <v>#DIV/0!</v>
      </c>
    </row>
    <row r="13" spans="1:8">
      <c r="A13" s="163" t="s">
        <v>1512</v>
      </c>
      <c r="B13" s="123" t="s">
        <v>385</v>
      </c>
      <c r="C13" s="144"/>
      <c r="D13" s="130"/>
      <c r="E13" s="168" t="e">
        <f t="shared" si="0"/>
        <v>#DIV/0!</v>
      </c>
    </row>
    <row r="14" spans="1:8">
      <c r="A14" s="163" t="s">
        <v>1513</v>
      </c>
      <c r="B14" s="123" t="s">
        <v>386</v>
      </c>
      <c r="C14" s="144">
        <v>15</v>
      </c>
      <c r="D14" s="130"/>
      <c r="E14" s="168" t="e">
        <f t="shared" si="0"/>
        <v>#DIV/0!</v>
      </c>
    </row>
    <row r="15" spans="1:8">
      <c r="A15" s="163" t="s">
        <v>1514</v>
      </c>
      <c r="B15" s="123" t="s">
        <v>387</v>
      </c>
      <c r="C15" s="144"/>
      <c r="D15" s="130"/>
      <c r="E15" s="168" t="e">
        <f t="shared" si="0"/>
        <v>#DIV/0!</v>
      </c>
    </row>
    <row r="16" spans="1:8">
      <c r="A16" s="163" t="s">
        <v>1515</v>
      </c>
      <c r="B16" s="123" t="s">
        <v>388</v>
      </c>
      <c r="C16" s="144"/>
      <c r="D16" s="130"/>
      <c r="E16" s="168" t="e">
        <f t="shared" si="0"/>
        <v>#DIV/0!</v>
      </c>
    </row>
    <row r="17" spans="1:5">
      <c r="A17" s="163" t="s">
        <v>1516</v>
      </c>
      <c r="B17" s="123" t="s">
        <v>389</v>
      </c>
      <c r="C17" s="144"/>
      <c r="D17" s="130"/>
      <c r="E17" s="168" t="e">
        <f t="shared" si="0"/>
        <v>#DIV/0!</v>
      </c>
    </row>
    <row r="18" spans="1:5">
      <c r="A18" s="163" t="s">
        <v>1517</v>
      </c>
      <c r="B18" s="123" t="s">
        <v>2907</v>
      </c>
      <c r="C18" s="144">
        <f>SUM(C19:C26)</f>
        <v>235</v>
      </c>
      <c r="D18" s="130">
        <v>195</v>
      </c>
      <c r="E18" s="168">
        <f t="shared" si="0"/>
        <v>1.21</v>
      </c>
    </row>
    <row r="19" spans="1:5">
      <c r="A19" s="163" t="s">
        <v>1518</v>
      </c>
      <c r="B19" s="123" t="s">
        <v>390</v>
      </c>
      <c r="C19" s="144">
        <v>194</v>
      </c>
      <c r="D19" s="130">
        <v>140</v>
      </c>
      <c r="E19" s="168">
        <f t="shared" si="0"/>
        <v>1.39</v>
      </c>
    </row>
    <row r="20" spans="1:5">
      <c r="A20" s="163" t="s">
        <v>1519</v>
      </c>
      <c r="B20" s="123" t="s">
        <v>391</v>
      </c>
      <c r="C20" s="144"/>
      <c r="D20" s="130">
        <v>11</v>
      </c>
      <c r="E20" s="168">
        <f t="shared" si="0"/>
        <v>0</v>
      </c>
    </row>
    <row r="21" spans="1:5">
      <c r="A21" s="163" t="s">
        <v>1520</v>
      </c>
      <c r="B21" s="123" t="s">
        <v>392</v>
      </c>
      <c r="C21" s="144"/>
      <c r="D21" s="130"/>
      <c r="E21" s="168" t="e">
        <f t="shared" si="0"/>
        <v>#DIV/0!</v>
      </c>
    </row>
    <row r="22" spans="1:5">
      <c r="A22" s="163" t="s">
        <v>1521</v>
      </c>
      <c r="B22" s="123" t="s">
        <v>393</v>
      </c>
      <c r="C22" s="144">
        <v>25</v>
      </c>
      <c r="D22" s="130">
        <v>28</v>
      </c>
      <c r="E22" s="168">
        <f t="shared" si="0"/>
        <v>0.89</v>
      </c>
    </row>
    <row r="23" spans="1:5">
      <c r="A23" s="163" t="s">
        <v>1522</v>
      </c>
      <c r="B23" s="123" t="s">
        <v>394</v>
      </c>
      <c r="C23" s="144">
        <v>16</v>
      </c>
      <c r="D23" s="130">
        <v>16</v>
      </c>
      <c r="E23" s="168">
        <f t="shared" si="0"/>
        <v>1</v>
      </c>
    </row>
    <row r="24" spans="1:5">
      <c r="A24" s="163" t="s">
        <v>1523</v>
      </c>
      <c r="B24" s="123" t="s">
        <v>395</v>
      </c>
      <c r="C24" s="144"/>
      <c r="D24" s="130"/>
      <c r="E24" s="168" t="e">
        <f t="shared" si="0"/>
        <v>#DIV/0!</v>
      </c>
    </row>
    <row r="25" spans="1:5">
      <c r="A25" s="163" t="s">
        <v>1524</v>
      </c>
      <c r="B25" s="123" t="s">
        <v>396</v>
      </c>
      <c r="C25" s="144"/>
      <c r="D25" s="130"/>
      <c r="E25" s="168" t="e">
        <f t="shared" si="0"/>
        <v>#DIV/0!</v>
      </c>
    </row>
    <row r="26" spans="1:5">
      <c r="A26" s="163" t="s">
        <v>1525</v>
      </c>
      <c r="B26" s="123" t="s">
        <v>397</v>
      </c>
      <c r="C26" s="144"/>
      <c r="D26" s="130"/>
      <c r="E26" s="168" t="e">
        <f t="shared" si="0"/>
        <v>#DIV/0!</v>
      </c>
    </row>
    <row r="27" spans="1:5">
      <c r="A27" s="163" t="s">
        <v>1526</v>
      </c>
      <c r="B27" s="123" t="s">
        <v>2908</v>
      </c>
      <c r="C27" s="144">
        <f>SUM(C28:C37)</f>
        <v>3517</v>
      </c>
      <c r="D27" s="130">
        <v>4632</v>
      </c>
      <c r="E27" s="168">
        <f t="shared" si="0"/>
        <v>0.76</v>
      </c>
    </row>
    <row r="28" spans="1:5">
      <c r="A28" s="163" t="s">
        <v>1527</v>
      </c>
      <c r="B28" s="123" t="s">
        <v>398</v>
      </c>
      <c r="C28" s="144">
        <v>2759</v>
      </c>
      <c r="D28" s="130">
        <v>4391</v>
      </c>
      <c r="E28" s="168">
        <f t="shared" si="0"/>
        <v>0.63</v>
      </c>
    </row>
    <row r="29" spans="1:5">
      <c r="A29" s="163" t="s">
        <v>1528</v>
      </c>
      <c r="B29" s="123" t="s">
        <v>399</v>
      </c>
      <c r="C29" s="144">
        <v>80</v>
      </c>
      <c r="D29" s="130">
        <v>80</v>
      </c>
      <c r="E29" s="168">
        <f t="shared" si="0"/>
        <v>1</v>
      </c>
    </row>
    <row r="30" spans="1:5">
      <c r="A30" s="163" t="s">
        <v>1529</v>
      </c>
      <c r="B30" s="123" t="s">
        <v>400</v>
      </c>
      <c r="C30" s="144"/>
      <c r="D30" s="130"/>
      <c r="E30" s="168" t="e">
        <f t="shared" si="0"/>
        <v>#DIV/0!</v>
      </c>
    </row>
    <row r="31" spans="1:5">
      <c r="A31" s="163" t="s">
        <v>1530</v>
      </c>
      <c r="B31" s="123" t="s">
        <v>401</v>
      </c>
      <c r="C31" s="144"/>
      <c r="D31" s="130"/>
      <c r="E31" s="168" t="e">
        <f t="shared" si="0"/>
        <v>#DIV/0!</v>
      </c>
    </row>
    <row r="32" spans="1:5">
      <c r="A32" s="163" t="s">
        <v>1531</v>
      </c>
      <c r="B32" s="123" t="s">
        <v>402</v>
      </c>
      <c r="C32" s="144">
        <v>10</v>
      </c>
      <c r="D32" s="130">
        <v>10</v>
      </c>
      <c r="E32" s="168">
        <f t="shared" si="0"/>
        <v>1</v>
      </c>
    </row>
    <row r="33" spans="1:5">
      <c r="A33" s="163" t="s">
        <v>1532</v>
      </c>
      <c r="B33" s="123" t="s">
        <v>403</v>
      </c>
      <c r="C33" s="144"/>
      <c r="D33" s="130"/>
      <c r="E33" s="168" t="e">
        <f t="shared" si="0"/>
        <v>#DIV/0!</v>
      </c>
    </row>
    <row r="34" spans="1:5">
      <c r="A34" s="163" t="s">
        <v>1533</v>
      </c>
      <c r="B34" s="123" t="s">
        <v>404</v>
      </c>
      <c r="C34" s="144">
        <v>39</v>
      </c>
      <c r="D34" s="130">
        <v>41</v>
      </c>
      <c r="E34" s="168">
        <f t="shared" si="0"/>
        <v>0.95</v>
      </c>
    </row>
    <row r="35" spans="1:5">
      <c r="A35" s="163" t="s">
        <v>1534</v>
      </c>
      <c r="B35" s="123" t="s">
        <v>405</v>
      </c>
      <c r="C35" s="144"/>
      <c r="D35" s="130"/>
      <c r="E35" s="168" t="e">
        <f t="shared" si="0"/>
        <v>#DIV/0!</v>
      </c>
    </row>
    <row r="36" spans="1:5">
      <c r="A36" s="163" t="s">
        <v>1535</v>
      </c>
      <c r="B36" s="123" t="s">
        <v>406</v>
      </c>
      <c r="C36" s="144">
        <v>125</v>
      </c>
      <c r="D36" s="130">
        <v>110</v>
      </c>
      <c r="E36" s="168">
        <f t="shared" si="0"/>
        <v>1.1399999999999999</v>
      </c>
    </row>
    <row r="37" spans="1:5">
      <c r="A37" s="163" t="s">
        <v>1536</v>
      </c>
      <c r="B37" s="123" t="s">
        <v>407</v>
      </c>
      <c r="C37" s="144">
        <v>504</v>
      </c>
      <c r="D37" s="130"/>
      <c r="E37" s="168" t="e">
        <f t="shared" si="0"/>
        <v>#DIV/0!</v>
      </c>
    </row>
    <row r="38" spans="1:5">
      <c r="A38" s="163" t="s">
        <v>1537</v>
      </c>
      <c r="B38" s="123" t="s">
        <v>2909</v>
      </c>
      <c r="C38" s="144">
        <f>SUM(C39:C49)</f>
        <v>117</v>
      </c>
      <c r="D38" s="130">
        <v>123</v>
      </c>
      <c r="E38" s="168">
        <f t="shared" si="0"/>
        <v>0.95</v>
      </c>
    </row>
    <row r="39" spans="1:5">
      <c r="A39" s="163" t="s">
        <v>1538</v>
      </c>
      <c r="B39" s="123" t="s">
        <v>408</v>
      </c>
      <c r="C39" s="144">
        <v>51</v>
      </c>
      <c r="D39" s="130">
        <v>60</v>
      </c>
      <c r="E39" s="168">
        <f t="shared" si="0"/>
        <v>0.85</v>
      </c>
    </row>
    <row r="40" spans="1:5">
      <c r="A40" s="163" t="s">
        <v>1539</v>
      </c>
      <c r="B40" s="123" t="s">
        <v>409</v>
      </c>
      <c r="C40" s="144"/>
      <c r="D40" s="130"/>
      <c r="E40" s="168" t="e">
        <f t="shared" si="0"/>
        <v>#DIV/0!</v>
      </c>
    </row>
    <row r="41" spans="1:5">
      <c r="A41" s="163" t="s">
        <v>1540</v>
      </c>
      <c r="B41" s="123" t="s">
        <v>410</v>
      </c>
      <c r="C41" s="144"/>
      <c r="D41" s="130"/>
      <c r="E41" s="168" t="e">
        <f t="shared" si="0"/>
        <v>#DIV/0!</v>
      </c>
    </row>
    <row r="42" spans="1:5">
      <c r="A42" s="163" t="s">
        <v>1541</v>
      </c>
      <c r="B42" s="123" t="s">
        <v>411</v>
      </c>
      <c r="C42" s="144"/>
      <c r="D42" s="130"/>
      <c r="E42" s="168" t="e">
        <f t="shared" si="0"/>
        <v>#DIV/0!</v>
      </c>
    </row>
    <row r="43" spans="1:5">
      <c r="A43" s="163" t="s">
        <v>1542</v>
      </c>
      <c r="B43" s="123" t="s">
        <v>412</v>
      </c>
      <c r="C43" s="144"/>
      <c r="D43" s="130"/>
      <c r="E43" s="168" t="e">
        <f t="shared" si="0"/>
        <v>#DIV/0!</v>
      </c>
    </row>
    <row r="44" spans="1:5">
      <c r="A44" s="163" t="s">
        <v>1543</v>
      </c>
      <c r="B44" s="123" t="s">
        <v>413</v>
      </c>
      <c r="C44" s="144"/>
      <c r="D44" s="130"/>
      <c r="E44" s="168" t="e">
        <f t="shared" si="0"/>
        <v>#DIV/0!</v>
      </c>
    </row>
    <row r="45" spans="1:5">
      <c r="A45" s="163" t="s">
        <v>1544</v>
      </c>
      <c r="B45" s="123" t="s">
        <v>414</v>
      </c>
      <c r="C45" s="144"/>
      <c r="D45" s="130"/>
      <c r="E45" s="168" t="e">
        <f t="shared" si="0"/>
        <v>#DIV/0!</v>
      </c>
    </row>
    <row r="46" spans="1:5">
      <c r="A46" s="163" t="s">
        <v>1545</v>
      </c>
      <c r="B46" s="123" t="s">
        <v>415</v>
      </c>
      <c r="C46" s="144">
        <v>34</v>
      </c>
      <c r="D46" s="130">
        <v>33</v>
      </c>
      <c r="E46" s="168">
        <f t="shared" si="0"/>
        <v>1.03</v>
      </c>
    </row>
    <row r="47" spans="1:5">
      <c r="A47" s="163" t="s">
        <v>1546</v>
      </c>
      <c r="B47" s="123" t="s">
        <v>416</v>
      </c>
      <c r="C47" s="144"/>
      <c r="D47" s="130"/>
      <c r="E47" s="168" t="e">
        <f t="shared" si="0"/>
        <v>#DIV/0!</v>
      </c>
    </row>
    <row r="48" spans="1:5">
      <c r="A48" s="163" t="s">
        <v>1547</v>
      </c>
      <c r="B48" s="123" t="s">
        <v>417</v>
      </c>
      <c r="C48" s="144">
        <v>32</v>
      </c>
      <c r="D48" s="130">
        <v>30</v>
      </c>
      <c r="E48" s="168">
        <f t="shared" si="0"/>
        <v>1.07</v>
      </c>
    </row>
    <row r="49" spans="1:5">
      <c r="A49" s="163" t="s">
        <v>1548</v>
      </c>
      <c r="B49" s="123" t="s">
        <v>418</v>
      </c>
      <c r="C49" s="144"/>
      <c r="D49" s="130"/>
      <c r="E49" s="168" t="e">
        <f t="shared" si="0"/>
        <v>#DIV/0!</v>
      </c>
    </row>
    <row r="50" spans="1:5">
      <c r="A50" s="163" t="s">
        <v>1549</v>
      </c>
      <c r="B50" s="123" t="s">
        <v>2910</v>
      </c>
      <c r="C50" s="144">
        <f>SUM(C51:C60)</f>
        <v>136</v>
      </c>
      <c r="D50" s="130">
        <v>116</v>
      </c>
      <c r="E50" s="168">
        <f t="shared" si="0"/>
        <v>1.17</v>
      </c>
    </row>
    <row r="51" spans="1:5">
      <c r="A51" s="163" t="s">
        <v>1550</v>
      </c>
      <c r="B51" s="123" t="s">
        <v>419</v>
      </c>
      <c r="C51" s="144">
        <v>48</v>
      </c>
      <c r="D51" s="130">
        <v>45</v>
      </c>
      <c r="E51" s="168">
        <f t="shared" si="0"/>
        <v>1.07</v>
      </c>
    </row>
    <row r="52" spans="1:5">
      <c r="A52" s="163" t="s">
        <v>1551</v>
      </c>
      <c r="B52" s="123" t="s">
        <v>420</v>
      </c>
      <c r="C52" s="144"/>
      <c r="D52" s="130"/>
      <c r="E52" s="168" t="e">
        <f t="shared" si="0"/>
        <v>#DIV/0!</v>
      </c>
    </row>
    <row r="53" spans="1:5">
      <c r="A53" s="163" t="s">
        <v>1552</v>
      </c>
      <c r="B53" s="123" t="s">
        <v>421</v>
      </c>
      <c r="C53" s="144"/>
      <c r="D53" s="130"/>
      <c r="E53" s="168" t="e">
        <f t="shared" si="0"/>
        <v>#DIV/0!</v>
      </c>
    </row>
    <row r="54" spans="1:5">
      <c r="A54" s="163" t="s">
        <v>1553</v>
      </c>
      <c r="B54" s="123" t="s">
        <v>422</v>
      </c>
      <c r="C54" s="144"/>
      <c r="D54" s="130"/>
      <c r="E54" s="168" t="e">
        <f t="shared" si="0"/>
        <v>#DIV/0!</v>
      </c>
    </row>
    <row r="55" spans="1:5">
      <c r="A55" s="163" t="s">
        <v>1554</v>
      </c>
      <c r="B55" s="123" t="s">
        <v>423</v>
      </c>
      <c r="C55" s="144">
        <v>27</v>
      </c>
      <c r="D55" s="130">
        <v>27</v>
      </c>
      <c r="E55" s="168">
        <f t="shared" si="0"/>
        <v>1</v>
      </c>
    </row>
    <row r="56" spans="1:5">
      <c r="A56" s="163" t="s">
        <v>1555</v>
      </c>
      <c r="B56" s="123" t="s">
        <v>424</v>
      </c>
      <c r="C56" s="144"/>
      <c r="D56" s="130"/>
      <c r="E56" s="168" t="e">
        <f t="shared" si="0"/>
        <v>#DIV/0!</v>
      </c>
    </row>
    <row r="57" spans="1:5">
      <c r="A57" s="163" t="s">
        <v>1556</v>
      </c>
      <c r="B57" s="123" t="s">
        <v>425</v>
      </c>
      <c r="C57" s="144"/>
      <c r="D57" s="130"/>
      <c r="E57" s="168" t="e">
        <f t="shared" si="0"/>
        <v>#DIV/0!</v>
      </c>
    </row>
    <row r="58" spans="1:5">
      <c r="A58" s="163" t="s">
        <v>1557</v>
      </c>
      <c r="B58" s="123" t="s">
        <v>426</v>
      </c>
      <c r="C58" s="144"/>
      <c r="D58" s="130"/>
      <c r="E58" s="168" t="e">
        <f t="shared" si="0"/>
        <v>#DIV/0!</v>
      </c>
    </row>
    <row r="59" spans="1:5">
      <c r="A59" s="163" t="s">
        <v>1558</v>
      </c>
      <c r="B59" s="123" t="s">
        <v>427</v>
      </c>
      <c r="C59" s="144">
        <v>37</v>
      </c>
      <c r="D59" s="130">
        <v>34</v>
      </c>
      <c r="E59" s="168">
        <f t="shared" si="0"/>
        <v>1.0900000000000001</v>
      </c>
    </row>
    <row r="60" spans="1:5">
      <c r="A60" s="163" t="s">
        <v>1559</v>
      </c>
      <c r="B60" s="123" t="s">
        <v>428</v>
      </c>
      <c r="C60" s="144">
        <v>24</v>
      </c>
      <c r="D60" s="130">
        <v>10</v>
      </c>
      <c r="E60" s="168">
        <f t="shared" si="0"/>
        <v>2.4</v>
      </c>
    </row>
    <row r="61" spans="1:5">
      <c r="A61" s="163" t="s">
        <v>1560</v>
      </c>
      <c r="B61" s="123" t="s">
        <v>2911</v>
      </c>
      <c r="C61" s="144">
        <f>SUM(C62:C71)</f>
        <v>560</v>
      </c>
      <c r="D61" s="130">
        <v>292</v>
      </c>
      <c r="E61" s="168">
        <f t="shared" si="0"/>
        <v>1.92</v>
      </c>
    </row>
    <row r="62" spans="1:5">
      <c r="A62" s="163" t="s">
        <v>1561</v>
      </c>
      <c r="B62" s="123" t="s">
        <v>429</v>
      </c>
      <c r="C62" s="144">
        <v>156</v>
      </c>
      <c r="D62" s="130">
        <v>199</v>
      </c>
      <c r="E62" s="168">
        <f t="shared" si="0"/>
        <v>0.78</v>
      </c>
    </row>
    <row r="63" spans="1:5">
      <c r="A63" s="163" t="s">
        <v>1562</v>
      </c>
      <c r="B63" s="123" t="s">
        <v>430</v>
      </c>
      <c r="C63" s="144">
        <v>72</v>
      </c>
      <c r="D63" s="130">
        <v>60</v>
      </c>
      <c r="E63" s="168">
        <f t="shared" si="0"/>
        <v>1.2</v>
      </c>
    </row>
    <row r="64" spans="1:5">
      <c r="A64" s="163" t="s">
        <v>1563</v>
      </c>
      <c r="B64" s="123" t="s">
        <v>431</v>
      </c>
      <c r="C64" s="144"/>
      <c r="D64" s="130"/>
      <c r="E64" s="168" t="e">
        <f t="shared" si="0"/>
        <v>#DIV/0!</v>
      </c>
    </row>
    <row r="65" spans="1:5">
      <c r="A65" s="163" t="s">
        <v>1564</v>
      </c>
      <c r="B65" s="123" t="s">
        <v>432</v>
      </c>
      <c r="C65" s="144"/>
      <c r="D65" s="130"/>
      <c r="E65" s="168" t="e">
        <f t="shared" si="0"/>
        <v>#DIV/0!</v>
      </c>
    </row>
    <row r="66" spans="1:5">
      <c r="A66" s="163" t="s">
        <v>1565</v>
      </c>
      <c r="B66" s="123" t="s">
        <v>433</v>
      </c>
      <c r="C66" s="144"/>
      <c r="D66" s="130"/>
      <c r="E66" s="168" t="e">
        <f t="shared" si="0"/>
        <v>#DIV/0!</v>
      </c>
    </row>
    <row r="67" spans="1:5">
      <c r="A67" s="163" t="s">
        <v>1566</v>
      </c>
      <c r="B67" s="123" t="s">
        <v>434</v>
      </c>
      <c r="C67" s="144"/>
      <c r="D67" s="130"/>
      <c r="E67" s="168" t="e">
        <f t="shared" si="0"/>
        <v>#DIV/0!</v>
      </c>
    </row>
    <row r="68" spans="1:5">
      <c r="A68" s="163" t="s">
        <v>1567</v>
      </c>
      <c r="B68" s="123" t="s">
        <v>435</v>
      </c>
      <c r="C68" s="144"/>
      <c r="D68" s="130"/>
      <c r="E68" s="168" t="e">
        <f t="shared" si="0"/>
        <v>#DIV/0!</v>
      </c>
    </row>
    <row r="69" spans="1:5">
      <c r="A69" s="163" t="s">
        <v>1568</v>
      </c>
      <c r="B69" s="123" t="s">
        <v>436</v>
      </c>
      <c r="C69" s="144"/>
      <c r="D69" s="130"/>
      <c r="E69" s="168" t="e">
        <f t="shared" si="0"/>
        <v>#DIV/0!</v>
      </c>
    </row>
    <row r="70" spans="1:5">
      <c r="A70" s="163" t="s">
        <v>1569</v>
      </c>
      <c r="B70" s="123" t="s">
        <v>437</v>
      </c>
      <c r="C70" s="144">
        <v>42</v>
      </c>
      <c r="D70" s="130">
        <v>33</v>
      </c>
      <c r="E70" s="168">
        <f t="shared" ref="E70:E133" si="1">C70/D70</f>
        <v>1.27</v>
      </c>
    </row>
    <row r="71" spans="1:5">
      <c r="A71" s="163" t="s">
        <v>1570</v>
      </c>
      <c r="B71" s="123" t="s">
        <v>438</v>
      </c>
      <c r="C71" s="144">
        <v>290</v>
      </c>
      <c r="D71" s="130"/>
      <c r="E71" s="168" t="e">
        <f t="shared" si="1"/>
        <v>#DIV/0!</v>
      </c>
    </row>
    <row r="72" spans="1:5">
      <c r="A72" s="163" t="s">
        <v>1571</v>
      </c>
      <c r="B72" s="123" t="s">
        <v>2912</v>
      </c>
      <c r="C72" s="144">
        <f>SUM(C73:C83)</f>
        <v>600</v>
      </c>
      <c r="D72" s="130">
        <v>600</v>
      </c>
      <c r="E72" s="168">
        <f t="shared" si="1"/>
        <v>1</v>
      </c>
    </row>
    <row r="73" spans="1:5">
      <c r="A73" s="163" t="s">
        <v>1572</v>
      </c>
      <c r="B73" s="123" t="s">
        <v>439</v>
      </c>
      <c r="C73" s="144"/>
      <c r="D73" s="130"/>
      <c r="E73" s="168" t="e">
        <f t="shared" si="1"/>
        <v>#DIV/0!</v>
      </c>
    </row>
    <row r="74" spans="1:5">
      <c r="A74" s="163" t="s">
        <v>1573</v>
      </c>
      <c r="B74" s="123" t="s">
        <v>440</v>
      </c>
      <c r="C74" s="144"/>
      <c r="D74" s="130"/>
      <c r="E74" s="168" t="e">
        <f t="shared" si="1"/>
        <v>#DIV/0!</v>
      </c>
    </row>
    <row r="75" spans="1:5">
      <c r="A75" s="163" t="s">
        <v>1574</v>
      </c>
      <c r="B75" s="123" t="s">
        <v>441</v>
      </c>
      <c r="C75" s="144"/>
      <c r="D75" s="130"/>
      <c r="E75" s="168" t="e">
        <f t="shared" si="1"/>
        <v>#DIV/0!</v>
      </c>
    </row>
    <row r="76" spans="1:5">
      <c r="A76" s="163" t="s">
        <v>1575</v>
      </c>
      <c r="B76" s="123" t="s">
        <v>442</v>
      </c>
      <c r="C76" s="144"/>
      <c r="D76" s="130"/>
      <c r="E76" s="168" t="e">
        <f t="shared" si="1"/>
        <v>#DIV/0!</v>
      </c>
    </row>
    <row r="77" spans="1:5">
      <c r="A77" s="163" t="s">
        <v>1576</v>
      </c>
      <c r="B77" s="123" t="s">
        <v>443</v>
      </c>
      <c r="C77" s="144"/>
      <c r="D77" s="130"/>
      <c r="E77" s="168" t="e">
        <f t="shared" si="1"/>
        <v>#DIV/0!</v>
      </c>
    </row>
    <row r="78" spans="1:5">
      <c r="A78" s="163" t="s">
        <v>1577</v>
      </c>
      <c r="B78" s="123" t="s">
        <v>444</v>
      </c>
      <c r="C78" s="144"/>
      <c r="D78" s="130"/>
      <c r="E78" s="168" t="e">
        <f t="shared" si="1"/>
        <v>#DIV/0!</v>
      </c>
    </row>
    <row r="79" spans="1:5">
      <c r="A79" s="163" t="s">
        <v>1578</v>
      </c>
      <c r="B79" s="123" t="s">
        <v>445</v>
      </c>
      <c r="C79" s="144"/>
      <c r="D79" s="130"/>
      <c r="E79" s="168" t="e">
        <f t="shared" si="1"/>
        <v>#DIV/0!</v>
      </c>
    </row>
    <row r="80" spans="1:5">
      <c r="A80" s="163" t="s">
        <v>1579</v>
      </c>
      <c r="B80" s="123" t="s">
        <v>446</v>
      </c>
      <c r="C80" s="144">
        <v>600</v>
      </c>
      <c r="D80" s="130">
        <v>600</v>
      </c>
      <c r="E80" s="168">
        <f t="shared" si="1"/>
        <v>1</v>
      </c>
    </row>
    <row r="81" spans="1:5">
      <c r="A81" s="163" t="s">
        <v>1580</v>
      </c>
      <c r="B81" s="123" t="s">
        <v>447</v>
      </c>
      <c r="C81" s="144"/>
      <c r="D81" s="130"/>
      <c r="E81" s="168" t="e">
        <f t="shared" si="1"/>
        <v>#DIV/0!</v>
      </c>
    </row>
    <row r="82" spans="1:5">
      <c r="A82" s="163" t="s">
        <v>1581</v>
      </c>
      <c r="B82" s="123" t="s">
        <v>448</v>
      </c>
      <c r="C82" s="144"/>
      <c r="D82" s="130"/>
      <c r="E82" s="168" t="e">
        <f t="shared" si="1"/>
        <v>#DIV/0!</v>
      </c>
    </row>
    <row r="83" spans="1:5">
      <c r="A83" s="163" t="s">
        <v>1582</v>
      </c>
      <c r="B83" s="123" t="s">
        <v>449</v>
      </c>
      <c r="C83" s="144"/>
      <c r="D83" s="130"/>
      <c r="E83" s="168" t="e">
        <f t="shared" si="1"/>
        <v>#DIV/0!</v>
      </c>
    </row>
    <row r="84" spans="1:5">
      <c r="A84" s="163" t="s">
        <v>1583</v>
      </c>
      <c r="B84" s="123" t="s">
        <v>2913</v>
      </c>
      <c r="C84" s="144">
        <f>SUM(C85:C92)</f>
        <v>88</v>
      </c>
      <c r="D84" s="130">
        <v>90</v>
      </c>
      <c r="E84" s="168">
        <f t="shared" si="1"/>
        <v>0.98</v>
      </c>
    </row>
    <row r="85" spans="1:5">
      <c r="A85" s="163" t="s">
        <v>1584</v>
      </c>
      <c r="B85" s="123" t="s">
        <v>450</v>
      </c>
      <c r="C85" s="144">
        <v>82</v>
      </c>
      <c r="D85" s="130">
        <v>90</v>
      </c>
      <c r="E85" s="168">
        <f t="shared" si="1"/>
        <v>0.91</v>
      </c>
    </row>
    <row r="86" spans="1:5">
      <c r="A86" s="163" t="s">
        <v>1585</v>
      </c>
      <c r="B86" s="123" t="s">
        <v>451</v>
      </c>
      <c r="C86" s="144">
        <v>6</v>
      </c>
      <c r="D86" s="130"/>
      <c r="E86" s="168" t="e">
        <f t="shared" si="1"/>
        <v>#DIV/0!</v>
      </c>
    </row>
    <row r="87" spans="1:5">
      <c r="A87" s="163" t="s">
        <v>1586</v>
      </c>
      <c r="B87" s="123" t="s">
        <v>452</v>
      </c>
      <c r="C87" s="144"/>
      <c r="D87" s="130"/>
      <c r="E87" s="168" t="e">
        <f t="shared" si="1"/>
        <v>#DIV/0!</v>
      </c>
    </row>
    <row r="88" spans="1:5">
      <c r="A88" s="163" t="s">
        <v>1587</v>
      </c>
      <c r="B88" s="123" t="s">
        <v>453</v>
      </c>
      <c r="C88" s="144"/>
      <c r="D88" s="130"/>
      <c r="E88" s="168" t="e">
        <f t="shared" si="1"/>
        <v>#DIV/0!</v>
      </c>
    </row>
    <row r="89" spans="1:5">
      <c r="A89" s="163" t="s">
        <v>1588</v>
      </c>
      <c r="B89" s="123" t="s">
        <v>454</v>
      </c>
      <c r="C89" s="144"/>
      <c r="D89" s="130"/>
      <c r="E89" s="168" t="e">
        <f t="shared" si="1"/>
        <v>#DIV/0!</v>
      </c>
    </row>
    <row r="90" spans="1:5">
      <c r="A90" s="163" t="s">
        <v>1589</v>
      </c>
      <c r="B90" s="123" t="s">
        <v>455</v>
      </c>
      <c r="C90" s="144"/>
      <c r="D90" s="130"/>
      <c r="E90" s="168" t="e">
        <f t="shared" si="1"/>
        <v>#DIV/0!</v>
      </c>
    </row>
    <row r="91" spans="1:5">
      <c r="A91" s="163" t="s">
        <v>1590</v>
      </c>
      <c r="B91" s="123" t="s">
        <v>456</v>
      </c>
      <c r="C91" s="144"/>
      <c r="D91" s="130"/>
      <c r="E91" s="168" t="e">
        <f t="shared" si="1"/>
        <v>#DIV/0!</v>
      </c>
    </row>
    <row r="92" spans="1:5">
      <c r="A92" s="163" t="s">
        <v>1591</v>
      </c>
      <c r="B92" s="123" t="s">
        <v>457</v>
      </c>
      <c r="C92" s="144"/>
      <c r="D92" s="130"/>
      <c r="E92" s="168" t="e">
        <f t="shared" si="1"/>
        <v>#DIV/0!</v>
      </c>
    </row>
    <row r="93" spans="1:5" s="173" customFormat="1">
      <c r="A93" s="169" t="s">
        <v>1592</v>
      </c>
      <c r="B93" s="170" t="s">
        <v>2914</v>
      </c>
      <c r="C93" s="171">
        <f>SUM(C94:C105)</f>
        <v>0</v>
      </c>
      <c r="D93" s="172"/>
      <c r="E93" s="168" t="e">
        <f t="shared" si="1"/>
        <v>#DIV/0!</v>
      </c>
    </row>
    <row r="94" spans="1:5">
      <c r="A94" s="163" t="s">
        <v>1593</v>
      </c>
      <c r="B94" s="123" t="s">
        <v>458</v>
      </c>
      <c r="C94" s="144"/>
      <c r="D94" s="130"/>
      <c r="E94" s="168" t="e">
        <f t="shared" si="1"/>
        <v>#DIV/0!</v>
      </c>
    </row>
    <row r="95" spans="1:5">
      <c r="A95" s="163" t="s">
        <v>1594</v>
      </c>
      <c r="B95" s="123" t="s">
        <v>459</v>
      </c>
      <c r="C95" s="144"/>
      <c r="D95" s="130"/>
      <c r="E95" s="168" t="e">
        <f t="shared" si="1"/>
        <v>#DIV/0!</v>
      </c>
    </row>
    <row r="96" spans="1:5">
      <c r="A96" s="163" t="s">
        <v>1595</v>
      </c>
      <c r="B96" s="123" t="s">
        <v>460</v>
      </c>
      <c r="C96" s="144"/>
      <c r="D96" s="130"/>
      <c r="E96" s="168" t="e">
        <f t="shared" si="1"/>
        <v>#DIV/0!</v>
      </c>
    </row>
    <row r="97" spans="1:5">
      <c r="A97" s="163" t="s">
        <v>1596</v>
      </c>
      <c r="B97" s="123" t="s">
        <v>461</v>
      </c>
      <c r="C97" s="144"/>
      <c r="D97" s="130"/>
      <c r="E97" s="168" t="e">
        <f t="shared" si="1"/>
        <v>#DIV/0!</v>
      </c>
    </row>
    <row r="98" spans="1:5">
      <c r="A98" s="163" t="s">
        <v>1597</v>
      </c>
      <c r="B98" s="123" t="s">
        <v>462</v>
      </c>
      <c r="C98" s="144"/>
      <c r="D98" s="130"/>
      <c r="E98" s="168" t="e">
        <f t="shared" si="1"/>
        <v>#DIV/0!</v>
      </c>
    </row>
    <row r="99" spans="1:5">
      <c r="A99" s="163" t="s">
        <v>1598</v>
      </c>
      <c r="B99" s="123" t="s">
        <v>463</v>
      </c>
      <c r="C99" s="144"/>
      <c r="D99" s="130"/>
      <c r="E99" s="168" t="e">
        <f t="shared" si="1"/>
        <v>#DIV/0!</v>
      </c>
    </row>
    <row r="100" spans="1:5">
      <c r="A100" s="163" t="s">
        <v>1599</v>
      </c>
      <c r="B100" s="123" t="s">
        <v>464</v>
      </c>
      <c r="C100" s="144"/>
      <c r="D100" s="130"/>
      <c r="E100" s="168" t="e">
        <f t="shared" si="1"/>
        <v>#DIV/0!</v>
      </c>
    </row>
    <row r="101" spans="1:5">
      <c r="A101" s="163" t="s">
        <v>1600</v>
      </c>
      <c r="B101" s="123" t="s">
        <v>465</v>
      </c>
      <c r="C101" s="144"/>
      <c r="D101" s="130"/>
      <c r="E101" s="168" t="e">
        <f t="shared" si="1"/>
        <v>#DIV/0!</v>
      </c>
    </row>
    <row r="102" spans="1:5">
      <c r="A102" s="163" t="s">
        <v>1601</v>
      </c>
      <c r="B102" s="123" t="s">
        <v>466</v>
      </c>
      <c r="C102" s="144"/>
      <c r="D102" s="130"/>
      <c r="E102" s="168" t="e">
        <f t="shared" si="1"/>
        <v>#DIV/0!</v>
      </c>
    </row>
    <row r="103" spans="1:5">
      <c r="A103" s="163" t="s">
        <v>1602</v>
      </c>
      <c r="B103" s="123" t="s">
        <v>467</v>
      </c>
      <c r="C103" s="144"/>
      <c r="D103" s="130"/>
      <c r="E103" s="168" t="e">
        <f t="shared" si="1"/>
        <v>#DIV/0!</v>
      </c>
    </row>
    <row r="104" spans="1:5">
      <c r="A104" s="163" t="s">
        <v>1603</v>
      </c>
      <c r="B104" s="123" t="s">
        <v>468</v>
      </c>
      <c r="C104" s="144"/>
      <c r="D104" s="130"/>
      <c r="E104" s="168" t="e">
        <f t="shared" si="1"/>
        <v>#DIV/0!</v>
      </c>
    </row>
    <row r="105" spans="1:5">
      <c r="A105" s="163" t="s">
        <v>1604</v>
      </c>
      <c r="B105" s="123" t="s">
        <v>469</v>
      </c>
      <c r="C105" s="144"/>
      <c r="D105" s="130"/>
      <c r="E105" s="168" t="e">
        <f t="shared" si="1"/>
        <v>#DIV/0!</v>
      </c>
    </row>
    <row r="106" spans="1:5">
      <c r="A106" s="163" t="s">
        <v>1605</v>
      </c>
      <c r="B106" s="123" t="s">
        <v>2915</v>
      </c>
      <c r="C106" s="144">
        <f>SUM(C107:C115)</f>
        <v>44</v>
      </c>
      <c r="D106" s="172">
        <v>54</v>
      </c>
      <c r="E106" s="168">
        <f t="shared" si="1"/>
        <v>0.81</v>
      </c>
    </row>
    <row r="107" spans="1:5">
      <c r="A107" s="163" t="s">
        <v>1606</v>
      </c>
      <c r="B107" s="123" t="s">
        <v>470</v>
      </c>
      <c r="C107" s="144">
        <v>39</v>
      </c>
      <c r="D107" s="130">
        <v>39</v>
      </c>
      <c r="E107" s="168">
        <f t="shared" si="1"/>
        <v>1</v>
      </c>
    </row>
    <row r="108" spans="1:5">
      <c r="A108" s="163" t="s">
        <v>1607</v>
      </c>
      <c r="B108" s="123" t="s">
        <v>471</v>
      </c>
      <c r="C108" s="144">
        <v>5</v>
      </c>
      <c r="D108" s="130">
        <v>5</v>
      </c>
      <c r="E108" s="168">
        <f t="shared" si="1"/>
        <v>1</v>
      </c>
    </row>
    <row r="109" spans="1:5">
      <c r="A109" s="163" t="s">
        <v>1608</v>
      </c>
      <c r="B109" s="123" t="s">
        <v>472</v>
      </c>
      <c r="C109" s="144"/>
      <c r="D109" s="130"/>
      <c r="E109" s="168" t="e">
        <f t="shared" si="1"/>
        <v>#DIV/0!</v>
      </c>
    </row>
    <row r="110" spans="1:5">
      <c r="A110" s="163" t="s">
        <v>1609</v>
      </c>
      <c r="B110" s="123" t="s">
        <v>473</v>
      </c>
      <c r="C110" s="144"/>
      <c r="D110" s="130"/>
      <c r="E110" s="168" t="e">
        <f t="shared" si="1"/>
        <v>#DIV/0!</v>
      </c>
    </row>
    <row r="111" spans="1:5">
      <c r="A111" s="163" t="s">
        <v>1610</v>
      </c>
      <c r="B111" s="123" t="s">
        <v>474</v>
      </c>
      <c r="C111" s="144"/>
      <c r="D111" s="130"/>
      <c r="E111" s="168" t="e">
        <f t="shared" si="1"/>
        <v>#DIV/0!</v>
      </c>
    </row>
    <row r="112" spans="1:5">
      <c r="A112" s="163" t="s">
        <v>1611</v>
      </c>
      <c r="B112" s="123" t="s">
        <v>475</v>
      </c>
      <c r="C112" s="144"/>
      <c r="D112" s="130"/>
      <c r="E112" s="168" t="e">
        <f t="shared" si="1"/>
        <v>#DIV/0!</v>
      </c>
    </row>
    <row r="113" spans="1:5">
      <c r="A113" s="163" t="s">
        <v>1612</v>
      </c>
      <c r="B113" s="123" t="s">
        <v>476</v>
      </c>
      <c r="C113" s="144"/>
      <c r="D113" s="130">
        <v>10</v>
      </c>
      <c r="E113" s="168">
        <f t="shared" si="1"/>
        <v>0</v>
      </c>
    </row>
    <row r="114" spans="1:5">
      <c r="A114" s="163" t="s">
        <v>1613</v>
      </c>
      <c r="B114" s="123" t="s">
        <v>477</v>
      </c>
      <c r="C114" s="144"/>
      <c r="D114" s="130"/>
      <c r="E114" s="168" t="e">
        <f t="shared" si="1"/>
        <v>#DIV/0!</v>
      </c>
    </row>
    <row r="115" spans="1:5">
      <c r="A115" s="163" t="s">
        <v>1614</v>
      </c>
      <c r="B115" s="123" t="s">
        <v>478</v>
      </c>
      <c r="C115" s="144"/>
      <c r="D115" s="130"/>
      <c r="E115" s="168" t="e">
        <f t="shared" si="1"/>
        <v>#DIV/0!</v>
      </c>
    </row>
    <row r="116" spans="1:5">
      <c r="A116" s="163" t="s">
        <v>1615</v>
      </c>
      <c r="B116" s="123" t="s">
        <v>2916</v>
      </c>
      <c r="C116" s="144">
        <f>SUM(C117:C124)</f>
        <v>203</v>
      </c>
      <c r="D116" s="130">
        <v>195</v>
      </c>
      <c r="E116" s="168">
        <f t="shared" si="1"/>
        <v>1.04</v>
      </c>
    </row>
    <row r="117" spans="1:5">
      <c r="A117" s="163" t="s">
        <v>1616</v>
      </c>
      <c r="B117" s="123" t="s">
        <v>479</v>
      </c>
      <c r="C117" s="144">
        <v>184</v>
      </c>
      <c r="D117" s="130">
        <v>176</v>
      </c>
      <c r="E117" s="168">
        <f t="shared" si="1"/>
        <v>1.05</v>
      </c>
    </row>
    <row r="118" spans="1:5">
      <c r="A118" s="163" t="s">
        <v>1617</v>
      </c>
      <c r="B118" s="123" t="s">
        <v>480</v>
      </c>
      <c r="C118" s="144">
        <v>19</v>
      </c>
      <c r="D118" s="130">
        <v>19</v>
      </c>
      <c r="E118" s="168">
        <f t="shared" si="1"/>
        <v>1</v>
      </c>
    </row>
    <row r="119" spans="1:5">
      <c r="A119" s="163" t="s">
        <v>1618</v>
      </c>
      <c r="B119" s="123" t="s">
        <v>481</v>
      </c>
      <c r="C119" s="144"/>
      <c r="D119" s="130"/>
      <c r="E119" s="168" t="e">
        <f t="shared" si="1"/>
        <v>#DIV/0!</v>
      </c>
    </row>
    <row r="120" spans="1:5">
      <c r="A120" s="163" t="s">
        <v>1619</v>
      </c>
      <c r="B120" s="123" t="s">
        <v>482</v>
      </c>
      <c r="C120" s="144"/>
      <c r="D120" s="130"/>
      <c r="E120" s="168" t="e">
        <f t="shared" si="1"/>
        <v>#DIV/0!</v>
      </c>
    </row>
    <row r="121" spans="1:5">
      <c r="A121" s="163" t="s">
        <v>1620</v>
      </c>
      <c r="B121" s="123" t="s">
        <v>483</v>
      </c>
      <c r="C121" s="144"/>
      <c r="D121" s="130"/>
      <c r="E121" s="168" t="e">
        <f t="shared" si="1"/>
        <v>#DIV/0!</v>
      </c>
    </row>
    <row r="122" spans="1:5">
      <c r="A122" s="163" t="s">
        <v>1621</v>
      </c>
      <c r="B122" s="123" t="s">
        <v>484</v>
      </c>
      <c r="C122" s="144"/>
      <c r="D122" s="130"/>
      <c r="E122" s="168" t="e">
        <f t="shared" si="1"/>
        <v>#DIV/0!</v>
      </c>
    </row>
    <row r="123" spans="1:5">
      <c r="A123" s="163" t="s">
        <v>1622</v>
      </c>
      <c r="B123" s="123" t="s">
        <v>485</v>
      </c>
      <c r="C123" s="144"/>
      <c r="D123" s="130"/>
      <c r="E123" s="168" t="e">
        <f t="shared" si="1"/>
        <v>#DIV/0!</v>
      </c>
    </row>
    <row r="124" spans="1:5">
      <c r="A124" s="163" t="s">
        <v>1623</v>
      </c>
      <c r="B124" s="123" t="s">
        <v>486</v>
      </c>
      <c r="C124" s="144"/>
      <c r="D124" s="130"/>
      <c r="E124" s="168" t="e">
        <f t="shared" si="1"/>
        <v>#DIV/0!</v>
      </c>
    </row>
    <row r="125" spans="1:5">
      <c r="A125" s="163" t="s">
        <v>1624</v>
      </c>
      <c r="B125" s="123" t="s">
        <v>2917</v>
      </c>
      <c r="C125" s="144">
        <f>SUM(C126:C135)</f>
        <v>434</v>
      </c>
      <c r="D125" s="130">
        <v>367</v>
      </c>
      <c r="E125" s="168">
        <f t="shared" si="1"/>
        <v>1.18</v>
      </c>
    </row>
    <row r="126" spans="1:5">
      <c r="A126" s="163" t="s">
        <v>1625</v>
      </c>
      <c r="B126" s="123" t="s">
        <v>487</v>
      </c>
      <c r="C126" s="144">
        <v>359</v>
      </c>
      <c r="D126" s="130">
        <v>247</v>
      </c>
      <c r="E126" s="168">
        <f t="shared" si="1"/>
        <v>1.45</v>
      </c>
    </row>
    <row r="127" spans="1:5">
      <c r="A127" s="163" t="s">
        <v>1626</v>
      </c>
      <c r="B127" s="123" t="s">
        <v>488</v>
      </c>
      <c r="C127" s="144"/>
      <c r="D127" s="130"/>
      <c r="E127" s="168" t="e">
        <f t="shared" si="1"/>
        <v>#DIV/0!</v>
      </c>
    </row>
    <row r="128" spans="1:5">
      <c r="A128" s="163" t="s">
        <v>1627</v>
      </c>
      <c r="B128" s="123" t="s">
        <v>489</v>
      </c>
      <c r="C128" s="144"/>
      <c r="D128" s="130"/>
      <c r="E128" s="168" t="e">
        <f t="shared" si="1"/>
        <v>#DIV/0!</v>
      </c>
    </row>
    <row r="129" spans="1:5">
      <c r="A129" s="163" t="s">
        <v>1628</v>
      </c>
      <c r="B129" s="123" t="s">
        <v>490</v>
      </c>
      <c r="C129" s="144"/>
      <c r="D129" s="130"/>
      <c r="E129" s="168" t="e">
        <f t="shared" si="1"/>
        <v>#DIV/0!</v>
      </c>
    </row>
    <row r="130" spans="1:5">
      <c r="A130" s="163" t="s">
        <v>1629</v>
      </c>
      <c r="B130" s="123" t="s">
        <v>491</v>
      </c>
      <c r="C130" s="144"/>
      <c r="D130" s="130"/>
      <c r="E130" s="168" t="e">
        <f t="shared" si="1"/>
        <v>#DIV/0!</v>
      </c>
    </row>
    <row r="131" spans="1:5">
      <c r="A131" s="163" t="s">
        <v>1630</v>
      </c>
      <c r="B131" s="123" t="s">
        <v>492</v>
      </c>
      <c r="C131" s="144"/>
      <c r="D131" s="130"/>
      <c r="E131" s="168" t="e">
        <f t="shared" si="1"/>
        <v>#DIV/0!</v>
      </c>
    </row>
    <row r="132" spans="1:5">
      <c r="A132" s="163" t="s">
        <v>1631</v>
      </c>
      <c r="B132" s="123" t="s">
        <v>493</v>
      </c>
      <c r="C132" s="144"/>
      <c r="D132" s="130"/>
      <c r="E132" s="168" t="e">
        <f t="shared" si="1"/>
        <v>#DIV/0!</v>
      </c>
    </row>
    <row r="133" spans="1:5">
      <c r="A133" s="163" t="s">
        <v>1632</v>
      </c>
      <c r="B133" s="123" t="s">
        <v>494</v>
      </c>
      <c r="C133" s="144"/>
      <c r="D133" s="130"/>
      <c r="E133" s="168" t="e">
        <f t="shared" si="1"/>
        <v>#DIV/0!</v>
      </c>
    </row>
    <row r="134" spans="1:5">
      <c r="A134" s="163" t="s">
        <v>1633</v>
      </c>
      <c r="B134" s="123" t="s">
        <v>495</v>
      </c>
      <c r="C134" s="144"/>
      <c r="D134" s="130"/>
      <c r="E134" s="168" t="e">
        <f t="shared" ref="E134:E197" si="2">C134/D134</f>
        <v>#DIV/0!</v>
      </c>
    </row>
    <row r="135" spans="1:5">
      <c r="A135" s="163" t="s">
        <v>1634</v>
      </c>
      <c r="B135" s="123" t="s">
        <v>496</v>
      </c>
      <c r="C135" s="144">
        <v>75</v>
      </c>
      <c r="D135" s="130">
        <v>120</v>
      </c>
      <c r="E135" s="168">
        <f t="shared" si="2"/>
        <v>0.63</v>
      </c>
    </row>
    <row r="136" spans="1:5" s="173" customFormat="1">
      <c r="A136" s="169" t="s">
        <v>1635</v>
      </c>
      <c r="B136" s="170" t="s">
        <v>2918</v>
      </c>
      <c r="C136" s="171">
        <f>SUM(C137:C149)</f>
        <v>0</v>
      </c>
      <c r="D136" s="172"/>
      <c r="E136" s="168" t="e">
        <f t="shared" si="2"/>
        <v>#DIV/0!</v>
      </c>
    </row>
    <row r="137" spans="1:5">
      <c r="A137" s="163" t="s">
        <v>1636</v>
      </c>
      <c r="B137" s="123" t="s">
        <v>497</v>
      </c>
      <c r="C137" s="144"/>
      <c r="D137" s="130"/>
      <c r="E137" s="168" t="e">
        <f t="shared" si="2"/>
        <v>#DIV/0!</v>
      </c>
    </row>
    <row r="138" spans="1:5">
      <c r="A138" s="163" t="s">
        <v>1637</v>
      </c>
      <c r="B138" s="123" t="s">
        <v>498</v>
      </c>
      <c r="C138" s="144"/>
      <c r="D138" s="130"/>
      <c r="E138" s="168" t="e">
        <f t="shared" si="2"/>
        <v>#DIV/0!</v>
      </c>
    </row>
    <row r="139" spans="1:5">
      <c r="A139" s="163" t="s">
        <v>1638</v>
      </c>
      <c r="B139" s="123" t="s">
        <v>499</v>
      </c>
      <c r="C139" s="144"/>
      <c r="D139" s="130"/>
      <c r="E139" s="168" t="e">
        <f t="shared" si="2"/>
        <v>#DIV/0!</v>
      </c>
    </row>
    <row r="140" spans="1:5">
      <c r="A140" s="163" t="s">
        <v>1639</v>
      </c>
      <c r="B140" s="123" t="s">
        <v>500</v>
      </c>
      <c r="C140" s="144"/>
      <c r="D140" s="130"/>
      <c r="E140" s="168" t="e">
        <f t="shared" si="2"/>
        <v>#DIV/0!</v>
      </c>
    </row>
    <row r="141" spans="1:5">
      <c r="A141" s="163" t="s">
        <v>1640</v>
      </c>
      <c r="B141" s="123" t="s">
        <v>2919</v>
      </c>
      <c r="C141" s="144"/>
      <c r="D141" s="130"/>
      <c r="E141" s="168" t="e">
        <f t="shared" si="2"/>
        <v>#DIV/0!</v>
      </c>
    </row>
    <row r="142" spans="1:5">
      <c r="A142" s="163" t="s">
        <v>1641</v>
      </c>
      <c r="B142" s="123" t="s">
        <v>501</v>
      </c>
      <c r="C142" s="144"/>
      <c r="D142" s="130"/>
      <c r="E142" s="168" t="e">
        <f t="shared" si="2"/>
        <v>#DIV/0!</v>
      </c>
    </row>
    <row r="143" spans="1:5">
      <c r="A143" s="163" t="s">
        <v>1642</v>
      </c>
      <c r="B143" s="123" t="s">
        <v>502</v>
      </c>
      <c r="C143" s="144"/>
      <c r="D143" s="130"/>
      <c r="E143" s="168" t="e">
        <f t="shared" si="2"/>
        <v>#DIV/0!</v>
      </c>
    </row>
    <row r="144" spans="1:5">
      <c r="A144" s="163" t="s">
        <v>1643</v>
      </c>
      <c r="B144" s="123" t="s">
        <v>503</v>
      </c>
      <c r="C144" s="144"/>
      <c r="D144" s="130"/>
      <c r="E144" s="168" t="e">
        <f t="shared" si="2"/>
        <v>#DIV/0!</v>
      </c>
    </row>
    <row r="145" spans="1:5">
      <c r="A145" s="163" t="s">
        <v>1644</v>
      </c>
      <c r="B145" s="123" t="s">
        <v>504</v>
      </c>
      <c r="C145" s="144"/>
      <c r="D145" s="130"/>
      <c r="E145" s="168" t="e">
        <f t="shared" si="2"/>
        <v>#DIV/0!</v>
      </c>
    </row>
    <row r="146" spans="1:5">
      <c r="A146" s="163" t="s">
        <v>1645</v>
      </c>
      <c r="B146" s="123" t="s">
        <v>505</v>
      </c>
      <c r="C146" s="144"/>
      <c r="D146" s="130"/>
      <c r="E146" s="168" t="e">
        <f t="shared" si="2"/>
        <v>#DIV/0!</v>
      </c>
    </row>
    <row r="147" spans="1:5">
      <c r="A147" s="163" t="s">
        <v>1646</v>
      </c>
      <c r="B147" s="123" t="s">
        <v>506</v>
      </c>
      <c r="C147" s="144"/>
      <c r="D147" s="130"/>
      <c r="E147" s="168" t="e">
        <f t="shared" si="2"/>
        <v>#DIV/0!</v>
      </c>
    </row>
    <row r="148" spans="1:5">
      <c r="A148" s="163" t="s">
        <v>1647</v>
      </c>
      <c r="B148" s="123" t="s">
        <v>507</v>
      </c>
      <c r="C148" s="144"/>
      <c r="D148" s="130"/>
      <c r="E148" s="168" t="e">
        <f t="shared" si="2"/>
        <v>#DIV/0!</v>
      </c>
    </row>
    <row r="149" spans="1:5">
      <c r="A149" s="163" t="s">
        <v>1648</v>
      </c>
      <c r="B149" s="123" t="s">
        <v>508</v>
      </c>
      <c r="C149" s="144"/>
      <c r="D149" s="130"/>
      <c r="E149" s="168" t="e">
        <f t="shared" si="2"/>
        <v>#DIV/0!</v>
      </c>
    </row>
    <row r="150" spans="1:5" s="173" customFormat="1">
      <c r="A150" s="169" t="s">
        <v>1649</v>
      </c>
      <c r="B150" s="170" t="s">
        <v>2920</v>
      </c>
      <c r="C150" s="171">
        <f>SUM(C151:C156)</f>
        <v>5</v>
      </c>
      <c r="D150" s="172"/>
      <c r="E150" s="168" t="e">
        <f t="shared" si="2"/>
        <v>#DIV/0!</v>
      </c>
    </row>
    <row r="151" spans="1:5">
      <c r="A151" s="163" t="s">
        <v>1650</v>
      </c>
      <c r="B151" s="123" t="s">
        <v>509</v>
      </c>
      <c r="C151" s="144"/>
      <c r="D151" s="130"/>
      <c r="E151" s="168" t="e">
        <f t="shared" si="2"/>
        <v>#DIV/0!</v>
      </c>
    </row>
    <row r="152" spans="1:5">
      <c r="A152" s="163" t="s">
        <v>1651</v>
      </c>
      <c r="B152" s="123" t="s">
        <v>510</v>
      </c>
      <c r="C152" s="144"/>
      <c r="D152" s="130"/>
      <c r="E152" s="168" t="e">
        <f t="shared" si="2"/>
        <v>#DIV/0!</v>
      </c>
    </row>
    <row r="153" spans="1:5">
      <c r="A153" s="163" t="s">
        <v>1652</v>
      </c>
      <c r="B153" s="123" t="s">
        <v>511</v>
      </c>
      <c r="C153" s="144"/>
      <c r="D153" s="130"/>
      <c r="E153" s="168" t="e">
        <f t="shared" si="2"/>
        <v>#DIV/0!</v>
      </c>
    </row>
    <row r="154" spans="1:5">
      <c r="A154" s="163" t="s">
        <v>1653</v>
      </c>
      <c r="B154" s="123" t="s">
        <v>512</v>
      </c>
      <c r="C154" s="144">
        <v>5</v>
      </c>
      <c r="D154" s="130"/>
      <c r="E154" s="168" t="e">
        <f t="shared" si="2"/>
        <v>#DIV/0!</v>
      </c>
    </row>
    <row r="155" spans="1:5">
      <c r="A155" s="163" t="s">
        <v>1654</v>
      </c>
      <c r="B155" s="123" t="s">
        <v>513</v>
      </c>
      <c r="C155" s="144"/>
      <c r="D155" s="130"/>
      <c r="E155" s="168" t="e">
        <f t="shared" si="2"/>
        <v>#DIV/0!</v>
      </c>
    </row>
    <row r="156" spans="1:5">
      <c r="A156" s="163" t="s">
        <v>1655</v>
      </c>
      <c r="B156" s="123" t="s">
        <v>514</v>
      </c>
      <c r="C156" s="144"/>
      <c r="D156" s="130"/>
      <c r="E156" s="168" t="e">
        <f t="shared" si="2"/>
        <v>#DIV/0!</v>
      </c>
    </row>
    <row r="157" spans="1:5">
      <c r="A157" s="163" t="s">
        <v>1656</v>
      </c>
      <c r="B157" s="123" t="s">
        <v>2921</v>
      </c>
      <c r="C157" s="144">
        <f>SUM(C158:C164)</f>
        <v>21</v>
      </c>
      <c r="D157" s="130">
        <v>19</v>
      </c>
      <c r="E157" s="168">
        <f t="shared" si="2"/>
        <v>1.1100000000000001</v>
      </c>
    </row>
    <row r="158" spans="1:5">
      <c r="A158" s="163" t="s">
        <v>1657</v>
      </c>
      <c r="B158" s="123" t="s">
        <v>515</v>
      </c>
      <c r="C158" s="144">
        <v>10</v>
      </c>
      <c r="D158" s="130">
        <v>11</v>
      </c>
      <c r="E158" s="168">
        <f t="shared" si="2"/>
        <v>0.91</v>
      </c>
    </row>
    <row r="159" spans="1:5">
      <c r="A159" s="163" t="s">
        <v>1658</v>
      </c>
      <c r="B159" s="123" t="s">
        <v>516</v>
      </c>
      <c r="C159" s="144"/>
      <c r="D159" s="130"/>
      <c r="E159" s="168" t="e">
        <f t="shared" si="2"/>
        <v>#DIV/0!</v>
      </c>
    </row>
    <row r="160" spans="1:5">
      <c r="A160" s="163" t="s">
        <v>1659</v>
      </c>
      <c r="B160" s="123" t="s">
        <v>517</v>
      </c>
      <c r="C160" s="144"/>
      <c r="D160" s="130"/>
      <c r="E160" s="168" t="e">
        <f t="shared" si="2"/>
        <v>#DIV/0!</v>
      </c>
    </row>
    <row r="161" spans="1:5">
      <c r="A161" s="163" t="s">
        <v>1660</v>
      </c>
      <c r="B161" s="123" t="s">
        <v>518</v>
      </c>
      <c r="C161" s="144"/>
      <c r="D161" s="130"/>
      <c r="E161" s="168" t="e">
        <f t="shared" si="2"/>
        <v>#DIV/0!</v>
      </c>
    </row>
    <row r="162" spans="1:5">
      <c r="A162" s="163" t="s">
        <v>1661</v>
      </c>
      <c r="B162" s="123" t="s">
        <v>519</v>
      </c>
      <c r="C162" s="144">
        <v>3</v>
      </c>
      <c r="D162" s="130">
        <v>5</v>
      </c>
      <c r="E162" s="168">
        <f t="shared" si="2"/>
        <v>0.6</v>
      </c>
    </row>
    <row r="163" spans="1:5">
      <c r="A163" s="163" t="s">
        <v>1662</v>
      </c>
      <c r="B163" s="123" t="s">
        <v>520</v>
      </c>
      <c r="C163" s="144"/>
      <c r="D163" s="130"/>
      <c r="E163" s="168" t="e">
        <f t="shared" si="2"/>
        <v>#DIV/0!</v>
      </c>
    </row>
    <row r="164" spans="1:5">
      <c r="A164" s="163" t="s">
        <v>1663</v>
      </c>
      <c r="B164" s="123" t="s">
        <v>521</v>
      </c>
      <c r="C164" s="144">
        <v>8</v>
      </c>
      <c r="D164" s="130">
        <v>3</v>
      </c>
      <c r="E164" s="168">
        <f t="shared" si="2"/>
        <v>2.67</v>
      </c>
    </row>
    <row r="165" spans="1:5">
      <c r="A165" s="163" t="s">
        <v>1664</v>
      </c>
      <c r="B165" s="123" t="s">
        <v>2922</v>
      </c>
      <c r="C165" s="144">
        <f>SUM(C166:C170)</f>
        <v>52</v>
      </c>
      <c r="D165" s="130">
        <v>122</v>
      </c>
      <c r="E165" s="168">
        <f t="shared" si="2"/>
        <v>0.43</v>
      </c>
    </row>
    <row r="166" spans="1:5">
      <c r="A166" s="163" t="s">
        <v>1665</v>
      </c>
      <c r="B166" s="123" t="s">
        <v>522</v>
      </c>
      <c r="C166" s="144">
        <v>29</v>
      </c>
      <c r="D166" s="130">
        <v>36</v>
      </c>
      <c r="E166" s="168">
        <f t="shared" si="2"/>
        <v>0.81</v>
      </c>
    </row>
    <row r="167" spans="1:5">
      <c r="A167" s="163" t="s">
        <v>1666</v>
      </c>
      <c r="B167" s="123" t="s">
        <v>523</v>
      </c>
      <c r="C167" s="144">
        <v>3</v>
      </c>
      <c r="D167" s="130">
        <v>3</v>
      </c>
      <c r="E167" s="168">
        <f t="shared" si="2"/>
        <v>1</v>
      </c>
    </row>
    <row r="168" spans="1:5">
      <c r="A168" s="163" t="s">
        <v>1667</v>
      </c>
      <c r="B168" s="123" t="s">
        <v>524</v>
      </c>
      <c r="C168" s="144"/>
      <c r="D168" s="130"/>
      <c r="E168" s="168" t="e">
        <f t="shared" si="2"/>
        <v>#DIV/0!</v>
      </c>
    </row>
    <row r="169" spans="1:5">
      <c r="A169" s="163" t="s">
        <v>1668</v>
      </c>
      <c r="B169" s="123" t="s">
        <v>525</v>
      </c>
      <c r="C169" s="144"/>
      <c r="D169" s="130"/>
      <c r="E169" s="168" t="e">
        <f t="shared" si="2"/>
        <v>#DIV/0!</v>
      </c>
    </row>
    <row r="170" spans="1:5">
      <c r="A170" s="163" t="s">
        <v>1669</v>
      </c>
      <c r="B170" s="123" t="s">
        <v>526</v>
      </c>
      <c r="C170" s="144">
        <v>20</v>
      </c>
      <c r="D170" s="130">
        <v>83</v>
      </c>
      <c r="E170" s="168">
        <f t="shared" si="2"/>
        <v>0.24</v>
      </c>
    </row>
    <row r="171" spans="1:5">
      <c r="A171" s="163" t="s">
        <v>1670</v>
      </c>
      <c r="B171" s="123" t="s">
        <v>2923</v>
      </c>
      <c r="C171" s="144">
        <f>SUM(C172:C177)</f>
        <v>20</v>
      </c>
      <c r="D171" s="130">
        <v>26</v>
      </c>
      <c r="E171" s="168">
        <f t="shared" si="2"/>
        <v>0.77</v>
      </c>
    </row>
    <row r="172" spans="1:5">
      <c r="A172" s="163" t="s">
        <v>1671</v>
      </c>
      <c r="B172" s="123" t="s">
        <v>527</v>
      </c>
      <c r="C172" s="144">
        <v>20</v>
      </c>
      <c r="D172" s="130">
        <v>26</v>
      </c>
      <c r="E172" s="168">
        <f t="shared" si="2"/>
        <v>0.77</v>
      </c>
    </row>
    <row r="173" spans="1:5">
      <c r="A173" s="163" t="s">
        <v>1672</v>
      </c>
      <c r="B173" s="123" t="s">
        <v>528</v>
      </c>
      <c r="C173" s="144"/>
      <c r="D173" s="130"/>
      <c r="E173" s="168" t="e">
        <f t="shared" si="2"/>
        <v>#DIV/0!</v>
      </c>
    </row>
    <row r="174" spans="1:5">
      <c r="A174" s="163" t="s">
        <v>1673</v>
      </c>
      <c r="B174" s="123" t="s">
        <v>529</v>
      </c>
      <c r="C174" s="144"/>
      <c r="D174" s="130"/>
      <c r="E174" s="168" t="e">
        <f t="shared" si="2"/>
        <v>#DIV/0!</v>
      </c>
    </row>
    <row r="175" spans="1:5">
      <c r="A175" s="163" t="s">
        <v>1674</v>
      </c>
      <c r="B175" s="123" t="s">
        <v>530</v>
      </c>
      <c r="C175" s="144"/>
      <c r="D175" s="130"/>
      <c r="E175" s="168" t="e">
        <f t="shared" si="2"/>
        <v>#DIV/0!</v>
      </c>
    </row>
    <row r="176" spans="1:5">
      <c r="A176" s="163" t="s">
        <v>1675</v>
      </c>
      <c r="B176" s="123" t="s">
        <v>531</v>
      </c>
      <c r="C176" s="144"/>
      <c r="D176" s="130"/>
      <c r="E176" s="168" t="e">
        <f t="shared" si="2"/>
        <v>#DIV/0!</v>
      </c>
    </row>
    <row r="177" spans="1:5">
      <c r="A177" s="163" t="s">
        <v>1676</v>
      </c>
      <c r="B177" s="123" t="s">
        <v>532</v>
      </c>
      <c r="C177" s="144"/>
      <c r="D177" s="130"/>
      <c r="E177" s="168" t="e">
        <f t="shared" si="2"/>
        <v>#DIV/0!</v>
      </c>
    </row>
    <row r="178" spans="1:5">
      <c r="A178" s="163" t="s">
        <v>1677</v>
      </c>
      <c r="B178" s="123" t="s">
        <v>2924</v>
      </c>
      <c r="C178" s="144">
        <f>SUM(C179:C184)</f>
        <v>89</v>
      </c>
      <c r="D178" s="130">
        <v>59</v>
      </c>
      <c r="E178" s="168">
        <f t="shared" si="2"/>
        <v>1.51</v>
      </c>
    </row>
    <row r="179" spans="1:5">
      <c r="A179" s="163" t="s">
        <v>1678</v>
      </c>
      <c r="B179" s="123" t="s">
        <v>533</v>
      </c>
      <c r="C179" s="144">
        <v>79</v>
      </c>
      <c r="D179" s="130">
        <v>53</v>
      </c>
      <c r="E179" s="168">
        <f t="shared" si="2"/>
        <v>1.49</v>
      </c>
    </row>
    <row r="180" spans="1:5">
      <c r="A180" s="163" t="s">
        <v>1679</v>
      </c>
      <c r="B180" s="123" t="s">
        <v>534</v>
      </c>
      <c r="C180" s="144">
        <v>10</v>
      </c>
      <c r="D180" s="130">
        <v>6</v>
      </c>
      <c r="E180" s="168">
        <f t="shared" si="2"/>
        <v>1.67</v>
      </c>
    </row>
    <row r="181" spans="1:5">
      <c r="A181" s="163" t="s">
        <v>1680</v>
      </c>
      <c r="B181" s="123" t="s">
        <v>535</v>
      </c>
      <c r="C181" s="144"/>
      <c r="D181" s="130"/>
      <c r="E181" s="168" t="e">
        <f t="shared" si="2"/>
        <v>#DIV/0!</v>
      </c>
    </row>
    <row r="182" spans="1:5">
      <c r="A182" s="163" t="s">
        <v>1681</v>
      </c>
      <c r="B182" s="123" t="s">
        <v>536</v>
      </c>
      <c r="C182" s="144"/>
      <c r="D182" s="130"/>
      <c r="E182" s="168" t="e">
        <f t="shared" si="2"/>
        <v>#DIV/0!</v>
      </c>
    </row>
    <row r="183" spans="1:5">
      <c r="A183" s="163" t="s">
        <v>1682</v>
      </c>
      <c r="B183" s="123" t="s">
        <v>537</v>
      </c>
      <c r="C183" s="144"/>
      <c r="D183" s="130"/>
      <c r="E183" s="168" t="e">
        <f t="shared" si="2"/>
        <v>#DIV/0!</v>
      </c>
    </row>
    <row r="184" spans="1:5">
      <c r="A184" s="163" t="s">
        <v>1683</v>
      </c>
      <c r="B184" s="123" t="s">
        <v>538</v>
      </c>
      <c r="C184" s="144"/>
      <c r="D184" s="130"/>
      <c r="E184" s="168" t="e">
        <f t="shared" si="2"/>
        <v>#DIV/0!</v>
      </c>
    </row>
    <row r="185" spans="1:5">
      <c r="A185" s="163" t="s">
        <v>1684</v>
      </c>
      <c r="B185" s="123" t="s">
        <v>2925</v>
      </c>
      <c r="C185" s="144">
        <f>SUM(C186:C191)</f>
        <v>156</v>
      </c>
      <c r="D185" s="130">
        <v>264</v>
      </c>
      <c r="E185" s="168">
        <f t="shared" si="2"/>
        <v>0.59</v>
      </c>
    </row>
    <row r="186" spans="1:5">
      <c r="A186" s="163" t="s">
        <v>1685</v>
      </c>
      <c r="B186" s="123" t="s">
        <v>539</v>
      </c>
      <c r="C186" s="144">
        <v>126</v>
      </c>
      <c r="D186" s="130">
        <v>218</v>
      </c>
      <c r="E186" s="168">
        <f t="shared" si="2"/>
        <v>0.57999999999999996</v>
      </c>
    </row>
    <row r="187" spans="1:5">
      <c r="A187" s="163" t="s">
        <v>1686</v>
      </c>
      <c r="B187" s="123" t="s">
        <v>540</v>
      </c>
      <c r="C187" s="144">
        <v>30</v>
      </c>
      <c r="D187" s="130">
        <v>30</v>
      </c>
      <c r="E187" s="168">
        <f t="shared" si="2"/>
        <v>1</v>
      </c>
    </row>
    <row r="188" spans="1:5">
      <c r="A188" s="163" t="s">
        <v>1687</v>
      </c>
      <c r="B188" s="123" t="s">
        <v>541</v>
      </c>
      <c r="C188" s="144"/>
      <c r="D188" s="130"/>
      <c r="E188" s="168" t="e">
        <f t="shared" si="2"/>
        <v>#DIV/0!</v>
      </c>
    </row>
    <row r="189" spans="1:5">
      <c r="A189" s="163" t="s">
        <v>1688</v>
      </c>
      <c r="B189" s="123" t="s">
        <v>542</v>
      </c>
      <c r="C189" s="144"/>
      <c r="D189" s="130"/>
      <c r="E189" s="168" t="e">
        <f t="shared" si="2"/>
        <v>#DIV/0!</v>
      </c>
    </row>
    <row r="190" spans="1:5">
      <c r="A190" s="163" t="s">
        <v>1689</v>
      </c>
      <c r="B190" s="123" t="s">
        <v>543</v>
      </c>
      <c r="C190" s="144"/>
      <c r="D190" s="130">
        <v>16</v>
      </c>
      <c r="E190" s="168">
        <f t="shared" si="2"/>
        <v>0</v>
      </c>
    </row>
    <row r="191" spans="1:5">
      <c r="A191" s="163" t="s">
        <v>1690</v>
      </c>
      <c r="B191" s="123" t="s">
        <v>544</v>
      </c>
      <c r="C191" s="144"/>
      <c r="D191" s="130"/>
      <c r="E191" s="168" t="e">
        <f t="shared" si="2"/>
        <v>#DIV/0!</v>
      </c>
    </row>
    <row r="192" spans="1:5">
      <c r="A192" s="163" t="s">
        <v>1691</v>
      </c>
      <c r="B192" s="123" t="s">
        <v>2926</v>
      </c>
      <c r="C192" s="144">
        <f>SUM(C193:C198)</f>
        <v>213</v>
      </c>
      <c r="D192" s="130">
        <v>171</v>
      </c>
      <c r="E192" s="168">
        <f t="shared" si="2"/>
        <v>1.25</v>
      </c>
    </row>
    <row r="193" spans="1:5">
      <c r="A193" s="163" t="s">
        <v>1692</v>
      </c>
      <c r="B193" s="123" t="s">
        <v>545</v>
      </c>
      <c r="C193" s="144">
        <v>80</v>
      </c>
      <c r="D193" s="130">
        <v>65</v>
      </c>
      <c r="E193" s="168">
        <f t="shared" si="2"/>
        <v>1.23</v>
      </c>
    </row>
    <row r="194" spans="1:5">
      <c r="A194" s="163" t="s">
        <v>1693</v>
      </c>
      <c r="B194" s="123" t="s">
        <v>546</v>
      </c>
      <c r="C194" s="144">
        <v>12</v>
      </c>
      <c r="D194" s="130">
        <v>2</v>
      </c>
      <c r="E194" s="168">
        <f t="shared" si="2"/>
        <v>6</v>
      </c>
    </row>
    <row r="195" spans="1:5">
      <c r="A195" s="163" t="s">
        <v>1694</v>
      </c>
      <c r="B195" s="123" t="s">
        <v>547</v>
      </c>
      <c r="C195" s="144"/>
      <c r="D195" s="130"/>
      <c r="E195" s="168" t="e">
        <f t="shared" si="2"/>
        <v>#DIV/0!</v>
      </c>
    </row>
    <row r="196" spans="1:5">
      <c r="A196" s="163" t="s">
        <v>1695</v>
      </c>
      <c r="B196" s="123" t="s">
        <v>548</v>
      </c>
      <c r="C196" s="144"/>
      <c r="D196" s="130"/>
      <c r="E196" s="168" t="e">
        <f t="shared" si="2"/>
        <v>#DIV/0!</v>
      </c>
    </row>
    <row r="197" spans="1:5">
      <c r="A197" s="163" t="s">
        <v>1696</v>
      </c>
      <c r="B197" s="123" t="s">
        <v>549</v>
      </c>
      <c r="C197" s="144"/>
      <c r="D197" s="130"/>
      <c r="E197" s="168" t="e">
        <f t="shared" si="2"/>
        <v>#DIV/0!</v>
      </c>
    </row>
    <row r="198" spans="1:5">
      <c r="A198" s="163" t="s">
        <v>1697</v>
      </c>
      <c r="B198" s="123" t="s">
        <v>550</v>
      </c>
      <c r="C198" s="144">
        <v>121</v>
      </c>
      <c r="D198" s="130">
        <v>104</v>
      </c>
      <c r="E198" s="168">
        <f t="shared" ref="E198:E261" si="3">C198/D198</f>
        <v>1.1599999999999999</v>
      </c>
    </row>
    <row r="199" spans="1:5">
      <c r="A199" s="163" t="s">
        <v>1698</v>
      </c>
      <c r="B199" s="123" t="s">
        <v>2927</v>
      </c>
      <c r="C199" s="144">
        <f>SUM(C200:C204)</f>
        <v>121</v>
      </c>
      <c r="D199" s="130">
        <v>132</v>
      </c>
      <c r="E199" s="168">
        <f t="shared" si="3"/>
        <v>0.92</v>
      </c>
    </row>
    <row r="200" spans="1:5">
      <c r="A200" s="163" t="s">
        <v>1699</v>
      </c>
      <c r="B200" s="123" t="s">
        <v>551</v>
      </c>
      <c r="C200" s="144">
        <v>91</v>
      </c>
      <c r="D200" s="130">
        <v>104</v>
      </c>
      <c r="E200" s="168">
        <f t="shared" si="3"/>
        <v>0.88</v>
      </c>
    </row>
    <row r="201" spans="1:5">
      <c r="A201" s="163" t="s">
        <v>1700</v>
      </c>
      <c r="B201" s="123" t="s">
        <v>552</v>
      </c>
      <c r="C201" s="144"/>
      <c r="D201" s="130"/>
      <c r="E201" s="168" t="e">
        <f t="shared" si="3"/>
        <v>#DIV/0!</v>
      </c>
    </row>
    <row r="202" spans="1:5">
      <c r="A202" s="163" t="s">
        <v>1701</v>
      </c>
      <c r="B202" s="123" t="s">
        <v>553</v>
      </c>
      <c r="C202" s="144"/>
      <c r="D202" s="130"/>
      <c r="E202" s="168" t="e">
        <f t="shared" si="3"/>
        <v>#DIV/0!</v>
      </c>
    </row>
    <row r="203" spans="1:5">
      <c r="A203" s="163" t="s">
        <v>1702</v>
      </c>
      <c r="B203" s="123" t="s">
        <v>554</v>
      </c>
      <c r="C203" s="144">
        <v>30</v>
      </c>
      <c r="D203" s="130">
        <v>28</v>
      </c>
      <c r="E203" s="168">
        <f t="shared" si="3"/>
        <v>1.07</v>
      </c>
    </row>
    <row r="204" spans="1:5">
      <c r="A204" s="163" t="s">
        <v>1703</v>
      </c>
      <c r="B204" s="123" t="s">
        <v>555</v>
      </c>
      <c r="C204" s="144"/>
      <c r="D204" s="130"/>
      <c r="E204" s="168" t="e">
        <f t="shared" si="3"/>
        <v>#DIV/0!</v>
      </c>
    </row>
    <row r="205" spans="1:5">
      <c r="A205" s="163" t="s">
        <v>1704</v>
      </c>
      <c r="B205" s="123" t="s">
        <v>2928</v>
      </c>
      <c r="C205" s="144">
        <f>SUM(C206:C212)</f>
        <v>51</v>
      </c>
      <c r="D205" s="130">
        <v>49</v>
      </c>
      <c r="E205" s="168">
        <f t="shared" si="3"/>
        <v>1.04</v>
      </c>
    </row>
    <row r="206" spans="1:5">
      <c r="A206" s="163" t="s">
        <v>1705</v>
      </c>
      <c r="B206" s="123" t="s">
        <v>556</v>
      </c>
      <c r="C206" s="144">
        <v>49</v>
      </c>
      <c r="D206" s="130">
        <v>49</v>
      </c>
      <c r="E206" s="168">
        <f t="shared" si="3"/>
        <v>1</v>
      </c>
    </row>
    <row r="207" spans="1:5">
      <c r="A207" s="163" t="s">
        <v>1706</v>
      </c>
      <c r="B207" s="123" t="s">
        <v>557</v>
      </c>
      <c r="C207" s="144">
        <v>2</v>
      </c>
      <c r="D207" s="130"/>
      <c r="E207" s="168" t="e">
        <f t="shared" si="3"/>
        <v>#DIV/0!</v>
      </c>
    </row>
    <row r="208" spans="1:5">
      <c r="A208" s="163" t="s">
        <v>1707</v>
      </c>
      <c r="B208" s="123" t="s">
        <v>558</v>
      </c>
      <c r="C208" s="144"/>
      <c r="D208" s="130"/>
      <c r="E208" s="168" t="e">
        <f t="shared" si="3"/>
        <v>#DIV/0!</v>
      </c>
    </row>
    <row r="209" spans="1:5">
      <c r="A209" s="163" t="s">
        <v>1708</v>
      </c>
      <c r="B209" s="123" t="s">
        <v>559</v>
      </c>
      <c r="C209" s="144"/>
      <c r="D209" s="130"/>
      <c r="E209" s="168" t="e">
        <f t="shared" si="3"/>
        <v>#DIV/0!</v>
      </c>
    </row>
    <row r="210" spans="1:5">
      <c r="A210" s="163" t="s">
        <v>1709</v>
      </c>
      <c r="B210" s="123" t="s">
        <v>560</v>
      </c>
      <c r="C210" s="144"/>
      <c r="D210" s="130"/>
      <c r="E210" s="168" t="e">
        <f t="shared" si="3"/>
        <v>#DIV/0!</v>
      </c>
    </row>
    <row r="211" spans="1:5">
      <c r="A211" s="163" t="s">
        <v>1710</v>
      </c>
      <c r="B211" s="123" t="s">
        <v>561</v>
      </c>
      <c r="C211" s="144"/>
      <c r="D211" s="130"/>
      <c r="E211" s="168" t="e">
        <f t="shared" si="3"/>
        <v>#DIV/0!</v>
      </c>
    </row>
    <row r="212" spans="1:5">
      <c r="A212" s="163" t="s">
        <v>1711</v>
      </c>
      <c r="B212" s="123" t="s">
        <v>562</v>
      </c>
      <c r="C212" s="144"/>
      <c r="D212" s="130"/>
      <c r="E212" s="168" t="e">
        <f t="shared" si="3"/>
        <v>#DIV/0!</v>
      </c>
    </row>
    <row r="213" spans="1:5" s="173" customFormat="1">
      <c r="A213" s="169" t="s">
        <v>1712</v>
      </c>
      <c r="B213" s="170" t="s">
        <v>2929</v>
      </c>
      <c r="C213" s="171">
        <f>SUM(C214:C218)</f>
        <v>0</v>
      </c>
      <c r="D213" s="172"/>
      <c r="E213" s="168" t="e">
        <f t="shared" si="3"/>
        <v>#DIV/0!</v>
      </c>
    </row>
    <row r="214" spans="1:5">
      <c r="A214" s="163" t="s">
        <v>1713</v>
      </c>
      <c r="B214" s="123" t="s">
        <v>563</v>
      </c>
      <c r="C214" s="144"/>
      <c r="D214" s="130"/>
      <c r="E214" s="168" t="e">
        <f t="shared" si="3"/>
        <v>#DIV/0!</v>
      </c>
    </row>
    <row r="215" spans="1:5">
      <c r="A215" s="163" t="s">
        <v>1714</v>
      </c>
      <c r="B215" s="123" t="s">
        <v>564</v>
      </c>
      <c r="C215" s="144"/>
      <c r="D215" s="130"/>
      <c r="E215" s="168" t="e">
        <f t="shared" si="3"/>
        <v>#DIV/0!</v>
      </c>
    </row>
    <row r="216" spans="1:5">
      <c r="A216" s="163" t="s">
        <v>1715</v>
      </c>
      <c r="B216" s="123" t="s">
        <v>565</v>
      </c>
      <c r="C216" s="144"/>
      <c r="D216" s="130"/>
      <c r="E216" s="168" t="e">
        <f t="shared" si="3"/>
        <v>#DIV/0!</v>
      </c>
    </row>
    <row r="217" spans="1:5">
      <c r="A217" s="163" t="s">
        <v>1716</v>
      </c>
      <c r="B217" s="123" t="s">
        <v>566</v>
      </c>
      <c r="C217" s="144"/>
      <c r="D217" s="130"/>
      <c r="E217" s="168" t="e">
        <f t="shared" si="3"/>
        <v>#DIV/0!</v>
      </c>
    </row>
    <row r="218" spans="1:5">
      <c r="A218" s="163" t="s">
        <v>1717</v>
      </c>
      <c r="B218" s="123" t="s">
        <v>567</v>
      </c>
      <c r="C218" s="144"/>
      <c r="D218" s="130"/>
      <c r="E218" s="168" t="e">
        <f t="shared" si="3"/>
        <v>#DIV/0!</v>
      </c>
    </row>
    <row r="219" spans="1:5">
      <c r="A219" s="163" t="s">
        <v>1718</v>
      </c>
      <c r="B219" s="123" t="s">
        <v>2930</v>
      </c>
      <c r="C219" s="144">
        <f>SUM(C220:C224)</f>
        <v>570</v>
      </c>
      <c r="D219" s="130">
        <v>448</v>
      </c>
      <c r="E219" s="168">
        <f t="shared" si="3"/>
        <v>1.27</v>
      </c>
    </row>
    <row r="220" spans="1:5">
      <c r="A220" s="163" t="s">
        <v>1719</v>
      </c>
      <c r="B220" s="123" t="s">
        <v>568</v>
      </c>
      <c r="C220" s="144">
        <v>252</v>
      </c>
      <c r="D220" s="172">
        <v>329</v>
      </c>
      <c r="E220" s="168">
        <f t="shared" si="3"/>
        <v>0.77</v>
      </c>
    </row>
    <row r="221" spans="1:5">
      <c r="A221" s="163" t="s">
        <v>1720</v>
      </c>
      <c r="B221" s="123" t="s">
        <v>569</v>
      </c>
      <c r="C221" s="144">
        <v>69</v>
      </c>
      <c r="D221" s="172">
        <v>50</v>
      </c>
      <c r="E221" s="168">
        <f t="shared" si="3"/>
        <v>1.38</v>
      </c>
    </row>
    <row r="222" spans="1:5">
      <c r="A222" s="163" t="s">
        <v>1721</v>
      </c>
      <c r="B222" s="123" t="s">
        <v>570</v>
      </c>
      <c r="C222" s="144"/>
      <c r="D222" s="130"/>
      <c r="E222" s="168" t="e">
        <f t="shared" si="3"/>
        <v>#DIV/0!</v>
      </c>
    </row>
    <row r="223" spans="1:5">
      <c r="A223" s="163" t="s">
        <v>1722</v>
      </c>
      <c r="B223" s="123" t="s">
        <v>571</v>
      </c>
      <c r="C223" s="144"/>
      <c r="D223" s="130"/>
      <c r="E223" s="168" t="e">
        <f t="shared" si="3"/>
        <v>#DIV/0!</v>
      </c>
    </row>
    <row r="224" spans="1:5">
      <c r="A224" s="163" t="s">
        <v>1723</v>
      </c>
      <c r="B224" s="123" t="s">
        <v>2931</v>
      </c>
      <c r="C224" s="144">
        <v>249</v>
      </c>
      <c r="D224" s="130">
        <v>69</v>
      </c>
      <c r="E224" s="168">
        <f t="shared" si="3"/>
        <v>3.61</v>
      </c>
    </row>
    <row r="225" spans="1:5" s="173" customFormat="1">
      <c r="A225" s="169" t="s">
        <v>1724</v>
      </c>
      <c r="B225" s="170" t="s">
        <v>2932</v>
      </c>
      <c r="C225" s="171">
        <f>SUM(C226:C230)</f>
        <v>0</v>
      </c>
      <c r="D225" s="172"/>
      <c r="E225" s="168" t="e">
        <f t="shared" si="3"/>
        <v>#DIV/0!</v>
      </c>
    </row>
    <row r="226" spans="1:5">
      <c r="A226" s="163" t="s">
        <v>1725</v>
      </c>
      <c r="B226" s="123" t="s">
        <v>572</v>
      </c>
      <c r="C226" s="144"/>
      <c r="D226" s="130"/>
      <c r="E226" s="168" t="e">
        <f t="shared" si="3"/>
        <v>#DIV/0!</v>
      </c>
    </row>
    <row r="227" spans="1:5">
      <c r="A227" s="163" t="s">
        <v>1726</v>
      </c>
      <c r="B227" s="123" t="s">
        <v>573</v>
      </c>
      <c r="C227" s="144"/>
      <c r="D227" s="130"/>
      <c r="E227" s="168" t="e">
        <f t="shared" si="3"/>
        <v>#DIV/0!</v>
      </c>
    </row>
    <row r="228" spans="1:5">
      <c r="A228" s="163" t="s">
        <v>1727</v>
      </c>
      <c r="B228" s="123" t="s">
        <v>574</v>
      </c>
      <c r="C228" s="144"/>
      <c r="D228" s="130"/>
      <c r="E228" s="168" t="e">
        <f t="shared" si="3"/>
        <v>#DIV/0!</v>
      </c>
    </row>
    <row r="229" spans="1:5">
      <c r="A229" s="163" t="s">
        <v>1728</v>
      </c>
      <c r="B229" s="123" t="s">
        <v>575</v>
      </c>
      <c r="C229" s="144"/>
      <c r="D229" s="130"/>
      <c r="E229" s="168" t="e">
        <f t="shared" si="3"/>
        <v>#DIV/0!</v>
      </c>
    </row>
    <row r="230" spans="1:5">
      <c r="A230" s="163" t="s">
        <v>1729</v>
      </c>
      <c r="B230" s="123" t="s">
        <v>576</v>
      </c>
      <c r="C230" s="144"/>
      <c r="D230" s="130"/>
      <c r="E230" s="168" t="e">
        <f t="shared" si="3"/>
        <v>#DIV/0!</v>
      </c>
    </row>
    <row r="231" spans="1:5" s="173" customFormat="1">
      <c r="A231" s="169" t="s">
        <v>1730</v>
      </c>
      <c r="B231" s="170" t="s">
        <v>2933</v>
      </c>
      <c r="C231" s="171">
        <f>SUM(C232:C247)</f>
        <v>0</v>
      </c>
      <c r="D231" s="172"/>
      <c r="E231" s="168" t="e">
        <f t="shared" si="3"/>
        <v>#DIV/0!</v>
      </c>
    </row>
    <row r="232" spans="1:5">
      <c r="A232" s="163" t="s">
        <v>1731</v>
      </c>
      <c r="B232" s="123" t="s">
        <v>572</v>
      </c>
      <c r="C232" s="144"/>
      <c r="D232" s="130"/>
      <c r="E232" s="168" t="e">
        <f t="shared" si="3"/>
        <v>#DIV/0!</v>
      </c>
    </row>
    <row r="233" spans="1:5">
      <c r="A233" s="163" t="s">
        <v>1732</v>
      </c>
      <c r="B233" s="123" t="s">
        <v>573</v>
      </c>
      <c r="C233" s="144"/>
      <c r="D233" s="130"/>
      <c r="E233" s="168" t="e">
        <f t="shared" si="3"/>
        <v>#DIV/0!</v>
      </c>
    </row>
    <row r="234" spans="1:5">
      <c r="A234" s="163" t="s">
        <v>1733</v>
      </c>
      <c r="B234" s="123" t="s">
        <v>574</v>
      </c>
      <c r="C234" s="144"/>
      <c r="D234" s="130"/>
      <c r="E234" s="168" t="e">
        <f t="shared" si="3"/>
        <v>#DIV/0!</v>
      </c>
    </row>
    <row r="235" spans="1:5">
      <c r="A235" s="163" t="s">
        <v>1734</v>
      </c>
      <c r="B235" s="123" t="s">
        <v>577</v>
      </c>
      <c r="C235" s="144"/>
      <c r="D235" s="130"/>
      <c r="E235" s="168" t="e">
        <f t="shared" si="3"/>
        <v>#DIV/0!</v>
      </c>
    </row>
    <row r="236" spans="1:5">
      <c r="A236" s="163" t="s">
        <v>1735</v>
      </c>
      <c r="B236" s="123" t="s">
        <v>578</v>
      </c>
      <c r="C236" s="144"/>
      <c r="D236" s="130"/>
      <c r="E236" s="168" t="e">
        <f t="shared" si="3"/>
        <v>#DIV/0!</v>
      </c>
    </row>
    <row r="237" spans="1:5">
      <c r="A237" s="163" t="s">
        <v>1736</v>
      </c>
      <c r="B237" s="123" t="s">
        <v>579</v>
      </c>
      <c r="C237" s="144"/>
      <c r="D237" s="130"/>
      <c r="E237" s="168" t="e">
        <f t="shared" si="3"/>
        <v>#DIV/0!</v>
      </c>
    </row>
    <row r="238" spans="1:5">
      <c r="A238" s="163" t="s">
        <v>1737</v>
      </c>
      <c r="B238" s="123" t="s">
        <v>580</v>
      </c>
      <c r="C238" s="144"/>
      <c r="D238" s="130"/>
      <c r="E238" s="168" t="e">
        <f t="shared" si="3"/>
        <v>#DIV/0!</v>
      </c>
    </row>
    <row r="239" spans="1:5">
      <c r="A239" s="163" t="s">
        <v>1738</v>
      </c>
      <c r="B239" s="123" t="s">
        <v>581</v>
      </c>
      <c r="C239" s="144"/>
      <c r="D239" s="130"/>
      <c r="E239" s="168" t="e">
        <f t="shared" si="3"/>
        <v>#DIV/0!</v>
      </c>
    </row>
    <row r="240" spans="1:5">
      <c r="A240" s="163" t="s">
        <v>1739</v>
      </c>
      <c r="B240" s="123" t="s">
        <v>582</v>
      </c>
      <c r="C240" s="144"/>
      <c r="D240" s="130"/>
      <c r="E240" s="168" t="e">
        <f t="shared" si="3"/>
        <v>#DIV/0!</v>
      </c>
    </row>
    <row r="241" spans="1:5">
      <c r="A241" s="163" t="s">
        <v>1740</v>
      </c>
      <c r="B241" s="123" t="s">
        <v>583</v>
      </c>
      <c r="C241" s="144"/>
      <c r="D241" s="130"/>
      <c r="E241" s="168" t="e">
        <f t="shared" si="3"/>
        <v>#DIV/0!</v>
      </c>
    </row>
    <row r="242" spans="1:5">
      <c r="A242" s="163" t="s">
        <v>1741</v>
      </c>
      <c r="B242" s="123" t="s">
        <v>584</v>
      </c>
      <c r="C242" s="144"/>
      <c r="D242" s="130"/>
      <c r="E242" s="168" t="e">
        <f t="shared" si="3"/>
        <v>#DIV/0!</v>
      </c>
    </row>
    <row r="243" spans="1:5">
      <c r="A243" s="163" t="s">
        <v>1742</v>
      </c>
      <c r="B243" s="123" t="s">
        <v>585</v>
      </c>
      <c r="C243" s="144"/>
      <c r="D243" s="130"/>
      <c r="E243" s="168" t="e">
        <f t="shared" si="3"/>
        <v>#DIV/0!</v>
      </c>
    </row>
    <row r="244" spans="1:5">
      <c r="A244" s="163" t="s">
        <v>1743</v>
      </c>
      <c r="B244" s="123" t="s">
        <v>586</v>
      </c>
      <c r="C244" s="144"/>
      <c r="D244" s="130"/>
      <c r="E244" s="168" t="e">
        <f t="shared" si="3"/>
        <v>#DIV/0!</v>
      </c>
    </row>
    <row r="245" spans="1:5">
      <c r="A245" s="163" t="s">
        <v>1744</v>
      </c>
      <c r="B245" s="123" t="s">
        <v>587</v>
      </c>
      <c r="C245" s="144"/>
      <c r="D245" s="130"/>
      <c r="E245" s="168" t="e">
        <f t="shared" si="3"/>
        <v>#DIV/0!</v>
      </c>
    </row>
    <row r="246" spans="1:5">
      <c r="A246" s="163" t="s">
        <v>1745</v>
      </c>
      <c r="B246" s="123" t="s">
        <v>575</v>
      </c>
      <c r="C246" s="144"/>
      <c r="D246" s="130"/>
      <c r="E246" s="168" t="e">
        <f t="shared" si="3"/>
        <v>#DIV/0!</v>
      </c>
    </row>
    <row r="247" spans="1:5">
      <c r="A247" s="163" t="s">
        <v>1746</v>
      </c>
      <c r="B247" s="123" t="s">
        <v>588</v>
      </c>
      <c r="C247" s="144"/>
      <c r="D247" s="130"/>
      <c r="E247" s="168" t="e">
        <f t="shared" si="3"/>
        <v>#DIV/0!</v>
      </c>
    </row>
    <row r="248" spans="1:5" s="173" customFormat="1">
      <c r="A248" s="169" t="s">
        <v>1747</v>
      </c>
      <c r="B248" s="170" t="s">
        <v>2934</v>
      </c>
      <c r="C248" s="171">
        <f>SUM(C249:C250)</f>
        <v>0</v>
      </c>
      <c r="D248" s="172"/>
      <c r="E248" s="168" t="e">
        <f t="shared" si="3"/>
        <v>#DIV/0!</v>
      </c>
    </row>
    <row r="249" spans="1:5">
      <c r="A249" s="163" t="s">
        <v>1748</v>
      </c>
      <c r="B249" s="123" t="s">
        <v>590</v>
      </c>
      <c r="C249" s="144"/>
      <c r="D249" s="130"/>
      <c r="E249" s="168" t="e">
        <f t="shared" si="3"/>
        <v>#DIV/0!</v>
      </c>
    </row>
    <row r="250" spans="1:5">
      <c r="A250" s="163" t="s">
        <v>1749</v>
      </c>
      <c r="B250" s="123" t="s">
        <v>589</v>
      </c>
      <c r="C250" s="144"/>
      <c r="D250" s="130"/>
      <c r="E250" s="168" t="e">
        <f t="shared" si="3"/>
        <v>#DIV/0!</v>
      </c>
    </row>
    <row r="251" spans="1:5" s="173" customFormat="1">
      <c r="A251" s="174" t="s">
        <v>1750</v>
      </c>
      <c r="B251" s="175" t="s">
        <v>2935</v>
      </c>
      <c r="C251" s="176">
        <f>C252+C259+C262+C265+C271+C275+C277+C282+C288</f>
        <v>0</v>
      </c>
      <c r="D251" s="172"/>
      <c r="E251" s="168" t="e">
        <f t="shared" si="3"/>
        <v>#DIV/0!</v>
      </c>
    </row>
    <row r="252" spans="1:5">
      <c r="A252" s="163" t="s">
        <v>1751</v>
      </c>
      <c r="B252" s="123" t="s">
        <v>2936</v>
      </c>
      <c r="C252" s="144">
        <f>SUM(C253:C258)</f>
        <v>0</v>
      </c>
      <c r="D252" s="130"/>
      <c r="E252" s="168" t="e">
        <f t="shared" si="3"/>
        <v>#DIV/0!</v>
      </c>
    </row>
    <row r="253" spans="1:5">
      <c r="A253" s="163" t="s">
        <v>1752</v>
      </c>
      <c r="B253" s="123" t="s">
        <v>591</v>
      </c>
      <c r="C253" s="144"/>
      <c r="D253" s="130"/>
      <c r="E253" s="168" t="e">
        <f t="shared" si="3"/>
        <v>#DIV/0!</v>
      </c>
    </row>
    <row r="254" spans="1:5">
      <c r="A254" s="163" t="s">
        <v>1753</v>
      </c>
      <c r="B254" s="123" t="s">
        <v>592</v>
      </c>
      <c r="C254" s="144"/>
      <c r="D254" s="130"/>
      <c r="E254" s="168" t="e">
        <f t="shared" si="3"/>
        <v>#DIV/0!</v>
      </c>
    </row>
    <row r="255" spans="1:5">
      <c r="A255" s="163" t="s">
        <v>1754</v>
      </c>
      <c r="B255" s="123" t="s">
        <v>593</v>
      </c>
      <c r="C255" s="144"/>
      <c r="D255" s="130"/>
      <c r="E255" s="168" t="e">
        <f t="shared" si="3"/>
        <v>#DIV/0!</v>
      </c>
    </row>
    <row r="256" spans="1:5">
      <c r="A256" s="163" t="s">
        <v>1755</v>
      </c>
      <c r="B256" s="123" t="s">
        <v>594</v>
      </c>
      <c r="C256" s="144"/>
      <c r="D256" s="130"/>
      <c r="E256" s="168" t="e">
        <f t="shared" si="3"/>
        <v>#DIV/0!</v>
      </c>
    </row>
    <row r="257" spans="1:5">
      <c r="A257" s="163" t="s">
        <v>1756</v>
      </c>
      <c r="B257" s="123" t="s">
        <v>595</v>
      </c>
      <c r="C257" s="144"/>
      <c r="D257" s="130"/>
      <c r="E257" s="168" t="e">
        <f t="shared" si="3"/>
        <v>#DIV/0!</v>
      </c>
    </row>
    <row r="258" spans="1:5">
      <c r="A258" s="163" t="s">
        <v>1757</v>
      </c>
      <c r="B258" s="123" t="s">
        <v>596</v>
      </c>
      <c r="C258" s="144"/>
      <c r="D258" s="130"/>
      <c r="E258" s="168" t="e">
        <f t="shared" si="3"/>
        <v>#DIV/0!</v>
      </c>
    </row>
    <row r="259" spans="1:5">
      <c r="A259" s="163" t="s">
        <v>1758</v>
      </c>
      <c r="B259" s="123" t="s">
        <v>2937</v>
      </c>
      <c r="C259" s="144">
        <f>SUM(C260:C261)</f>
        <v>0</v>
      </c>
      <c r="D259" s="130"/>
      <c r="E259" s="168" t="e">
        <f t="shared" si="3"/>
        <v>#DIV/0!</v>
      </c>
    </row>
    <row r="260" spans="1:5">
      <c r="A260" s="163" t="s">
        <v>1759</v>
      </c>
      <c r="B260" s="123" t="s">
        <v>597</v>
      </c>
      <c r="C260" s="144"/>
      <c r="D260" s="130"/>
      <c r="E260" s="168" t="e">
        <f t="shared" si="3"/>
        <v>#DIV/0!</v>
      </c>
    </row>
    <row r="261" spans="1:5">
      <c r="A261" s="163" t="s">
        <v>1760</v>
      </c>
      <c r="B261" s="123" t="s">
        <v>598</v>
      </c>
      <c r="C261" s="144"/>
      <c r="D261" s="130"/>
      <c r="E261" s="168" t="e">
        <f t="shared" si="3"/>
        <v>#DIV/0!</v>
      </c>
    </row>
    <row r="262" spans="1:5">
      <c r="A262" s="163" t="s">
        <v>1761</v>
      </c>
      <c r="B262" s="123" t="s">
        <v>2938</v>
      </c>
      <c r="C262" s="144">
        <f>SUM(C263:C264)</f>
        <v>0</v>
      </c>
      <c r="D262" s="130"/>
      <c r="E262" s="168" t="e">
        <f t="shared" ref="E262:E325" si="4">C262/D262</f>
        <v>#DIV/0!</v>
      </c>
    </row>
    <row r="263" spans="1:5">
      <c r="A263" s="163" t="s">
        <v>1762</v>
      </c>
      <c r="B263" s="123" t="s">
        <v>600</v>
      </c>
      <c r="C263" s="144"/>
      <c r="D263" s="130"/>
      <c r="E263" s="168" t="e">
        <f t="shared" si="4"/>
        <v>#DIV/0!</v>
      </c>
    </row>
    <row r="264" spans="1:5">
      <c r="A264" s="163" t="s">
        <v>1763</v>
      </c>
      <c r="B264" s="123" t="s">
        <v>599</v>
      </c>
      <c r="C264" s="144"/>
      <c r="D264" s="130"/>
      <c r="E264" s="168" t="e">
        <f t="shared" si="4"/>
        <v>#DIV/0!</v>
      </c>
    </row>
    <row r="265" spans="1:5">
      <c r="A265" s="163" t="s">
        <v>1764</v>
      </c>
      <c r="B265" s="123" t="s">
        <v>2939</v>
      </c>
      <c r="C265" s="144">
        <f>SUM(C266:C270)</f>
        <v>0</v>
      </c>
      <c r="D265" s="130"/>
      <c r="E265" s="168" t="e">
        <f t="shared" si="4"/>
        <v>#DIV/0!</v>
      </c>
    </row>
    <row r="266" spans="1:5">
      <c r="A266" s="163" t="s">
        <v>1765</v>
      </c>
      <c r="B266" s="123" t="s">
        <v>601</v>
      </c>
      <c r="C266" s="144"/>
      <c r="D266" s="130"/>
      <c r="E266" s="168" t="e">
        <f t="shared" si="4"/>
        <v>#DIV/0!</v>
      </c>
    </row>
    <row r="267" spans="1:5">
      <c r="A267" s="163" t="s">
        <v>1766</v>
      </c>
      <c r="B267" s="123" t="s">
        <v>602</v>
      </c>
      <c r="C267" s="144"/>
      <c r="D267" s="130"/>
      <c r="E267" s="168" t="e">
        <f t="shared" si="4"/>
        <v>#DIV/0!</v>
      </c>
    </row>
    <row r="268" spans="1:5">
      <c r="A268" s="163" t="s">
        <v>1767</v>
      </c>
      <c r="B268" s="123" t="s">
        <v>603</v>
      </c>
      <c r="C268" s="144"/>
      <c r="D268" s="130"/>
      <c r="E268" s="168" t="e">
        <f t="shared" si="4"/>
        <v>#DIV/0!</v>
      </c>
    </row>
    <row r="269" spans="1:5">
      <c r="A269" s="163" t="s">
        <v>1768</v>
      </c>
      <c r="B269" s="123" t="s">
        <v>604</v>
      </c>
      <c r="C269" s="144"/>
      <c r="D269" s="130"/>
      <c r="E269" s="168" t="e">
        <f t="shared" si="4"/>
        <v>#DIV/0!</v>
      </c>
    </row>
    <row r="270" spans="1:5">
      <c r="A270" s="163" t="s">
        <v>1769</v>
      </c>
      <c r="B270" s="123" t="s">
        <v>605</v>
      </c>
      <c r="C270" s="144"/>
      <c r="D270" s="130"/>
      <c r="E270" s="168" t="e">
        <f t="shared" si="4"/>
        <v>#DIV/0!</v>
      </c>
    </row>
    <row r="271" spans="1:5">
      <c r="A271" s="163" t="s">
        <v>1770</v>
      </c>
      <c r="B271" s="123" t="s">
        <v>2940</v>
      </c>
      <c r="C271" s="144">
        <f>SUM(C272:C274)</f>
        <v>0</v>
      </c>
      <c r="D271" s="130"/>
      <c r="E271" s="168" t="e">
        <f t="shared" si="4"/>
        <v>#DIV/0!</v>
      </c>
    </row>
    <row r="272" spans="1:5">
      <c r="A272" s="163" t="s">
        <v>1771</v>
      </c>
      <c r="B272" s="123" t="s">
        <v>607</v>
      </c>
      <c r="C272" s="144"/>
      <c r="D272" s="130"/>
      <c r="E272" s="168" t="e">
        <f t="shared" si="4"/>
        <v>#DIV/0!</v>
      </c>
    </row>
    <row r="273" spans="1:5">
      <c r="A273" s="163" t="s">
        <v>1772</v>
      </c>
      <c r="B273" s="123" t="s">
        <v>608</v>
      </c>
      <c r="C273" s="144"/>
      <c r="D273" s="130"/>
      <c r="E273" s="168" t="e">
        <f t="shared" si="4"/>
        <v>#DIV/0!</v>
      </c>
    </row>
    <row r="274" spans="1:5">
      <c r="A274" s="163" t="s">
        <v>1773</v>
      </c>
      <c r="B274" s="123" t="s">
        <v>609</v>
      </c>
      <c r="C274" s="144"/>
      <c r="D274" s="130"/>
      <c r="E274" s="168" t="e">
        <f t="shared" si="4"/>
        <v>#DIV/0!</v>
      </c>
    </row>
    <row r="275" spans="1:5">
      <c r="A275" s="163" t="s">
        <v>1774</v>
      </c>
      <c r="B275" s="123" t="s">
        <v>2941</v>
      </c>
      <c r="C275" s="144">
        <f>SUM(C276)</f>
        <v>0</v>
      </c>
      <c r="D275" s="130"/>
      <c r="E275" s="168" t="e">
        <f t="shared" si="4"/>
        <v>#DIV/0!</v>
      </c>
    </row>
    <row r="276" spans="1:5">
      <c r="A276" s="163" t="s">
        <v>1775</v>
      </c>
      <c r="B276" s="123" t="s">
        <v>610</v>
      </c>
      <c r="C276" s="144"/>
      <c r="D276" s="130"/>
      <c r="E276" s="168" t="e">
        <f t="shared" si="4"/>
        <v>#DIV/0!</v>
      </c>
    </row>
    <row r="277" spans="1:5">
      <c r="A277" s="163" t="s">
        <v>1776</v>
      </c>
      <c r="B277" s="123" t="s">
        <v>2942</v>
      </c>
      <c r="C277" s="144">
        <f>SUM(C278:C281)</f>
        <v>0</v>
      </c>
      <c r="D277" s="130"/>
      <c r="E277" s="168" t="e">
        <f t="shared" si="4"/>
        <v>#DIV/0!</v>
      </c>
    </row>
    <row r="278" spans="1:5">
      <c r="A278" s="163" t="s">
        <v>1777</v>
      </c>
      <c r="B278" s="123" t="s">
        <v>611</v>
      </c>
      <c r="C278" s="144"/>
      <c r="D278" s="130"/>
      <c r="E278" s="168" t="e">
        <f t="shared" si="4"/>
        <v>#DIV/0!</v>
      </c>
    </row>
    <row r="279" spans="1:5">
      <c r="A279" s="163" t="s">
        <v>1778</v>
      </c>
      <c r="B279" s="123" t="s">
        <v>612</v>
      </c>
      <c r="C279" s="144"/>
      <c r="D279" s="130"/>
      <c r="E279" s="168" t="e">
        <f t="shared" si="4"/>
        <v>#DIV/0!</v>
      </c>
    </row>
    <row r="280" spans="1:5">
      <c r="A280" s="163" t="s">
        <v>1779</v>
      </c>
      <c r="B280" s="123" t="s">
        <v>613</v>
      </c>
      <c r="C280" s="144"/>
      <c r="D280" s="130"/>
      <c r="E280" s="168" t="e">
        <f t="shared" si="4"/>
        <v>#DIV/0!</v>
      </c>
    </row>
    <row r="281" spans="1:5">
      <c r="A281" s="163" t="s">
        <v>1780</v>
      </c>
      <c r="B281" s="123" t="s">
        <v>614</v>
      </c>
      <c r="C281" s="144"/>
      <c r="D281" s="130"/>
      <c r="E281" s="168" t="e">
        <f t="shared" si="4"/>
        <v>#DIV/0!</v>
      </c>
    </row>
    <row r="282" spans="1:5">
      <c r="A282" s="163" t="s">
        <v>1781</v>
      </c>
      <c r="B282" s="123" t="s">
        <v>2943</v>
      </c>
      <c r="C282" s="144">
        <f>SUM(C283:C287)</f>
        <v>0</v>
      </c>
      <c r="D282" s="130"/>
      <c r="E282" s="168" t="e">
        <f t="shared" si="4"/>
        <v>#DIV/0!</v>
      </c>
    </row>
    <row r="283" spans="1:5">
      <c r="A283" s="163" t="s">
        <v>1782</v>
      </c>
      <c r="B283" s="123" t="s">
        <v>572</v>
      </c>
      <c r="C283" s="144"/>
      <c r="D283" s="130"/>
      <c r="E283" s="168" t="e">
        <f t="shared" si="4"/>
        <v>#DIV/0!</v>
      </c>
    </row>
    <row r="284" spans="1:5">
      <c r="A284" s="163" t="s">
        <v>1783</v>
      </c>
      <c r="B284" s="123" t="s">
        <v>573</v>
      </c>
      <c r="C284" s="144"/>
      <c r="D284" s="130"/>
      <c r="E284" s="168" t="e">
        <f t="shared" si="4"/>
        <v>#DIV/0!</v>
      </c>
    </row>
    <row r="285" spans="1:5">
      <c r="A285" s="163" t="s">
        <v>1784</v>
      </c>
      <c r="B285" s="123" t="s">
        <v>574</v>
      </c>
      <c r="C285" s="144"/>
      <c r="D285" s="130"/>
      <c r="E285" s="168" t="e">
        <f t="shared" si="4"/>
        <v>#DIV/0!</v>
      </c>
    </row>
    <row r="286" spans="1:5">
      <c r="A286" s="163" t="s">
        <v>1785</v>
      </c>
      <c r="B286" s="123" t="s">
        <v>575</v>
      </c>
      <c r="C286" s="144"/>
      <c r="D286" s="130"/>
      <c r="E286" s="168" t="e">
        <f t="shared" si="4"/>
        <v>#DIV/0!</v>
      </c>
    </row>
    <row r="287" spans="1:5">
      <c r="A287" s="163" t="s">
        <v>1786</v>
      </c>
      <c r="B287" s="123" t="s">
        <v>615</v>
      </c>
      <c r="C287" s="144"/>
      <c r="D287" s="130"/>
      <c r="E287" s="168" t="e">
        <f t="shared" si="4"/>
        <v>#DIV/0!</v>
      </c>
    </row>
    <row r="288" spans="1:5">
      <c r="A288" s="163" t="s">
        <v>1787</v>
      </c>
      <c r="B288" s="123" t="s">
        <v>2944</v>
      </c>
      <c r="C288" s="144">
        <f>SUM(C289)</f>
        <v>0</v>
      </c>
      <c r="D288" s="130"/>
      <c r="E288" s="168" t="e">
        <f t="shared" si="4"/>
        <v>#DIV/0!</v>
      </c>
    </row>
    <row r="289" spans="1:5">
      <c r="A289" s="163" t="s">
        <v>1788</v>
      </c>
      <c r="B289" s="123" t="s">
        <v>616</v>
      </c>
      <c r="C289" s="144"/>
      <c r="D289" s="130"/>
      <c r="E289" s="168" t="e">
        <f t="shared" si="4"/>
        <v>#DIV/0!</v>
      </c>
    </row>
    <row r="290" spans="1:5">
      <c r="A290" s="162" t="s">
        <v>1789</v>
      </c>
      <c r="B290" s="122" t="s">
        <v>2945</v>
      </c>
      <c r="C290" s="143">
        <f>C291+C293+C295+C297+C307</f>
        <v>128</v>
      </c>
      <c r="D290" s="130">
        <v>128</v>
      </c>
      <c r="E290" s="168">
        <f t="shared" si="4"/>
        <v>1</v>
      </c>
    </row>
    <row r="291" spans="1:5">
      <c r="A291" s="163" t="s">
        <v>1790</v>
      </c>
      <c r="B291" s="123" t="s">
        <v>2946</v>
      </c>
      <c r="C291" s="144">
        <f>SUM(C292)</f>
        <v>0</v>
      </c>
      <c r="D291" s="130"/>
      <c r="E291" s="168" t="e">
        <f t="shared" si="4"/>
        <v>#DIV/0!</v>
      </c>
    </row>
    <row r="292" spans="1:5">
      <c r="A292" s="163" t="s">
        <v>1791</v>
      </c>
      <c r="B292" s="123" t="s">
        <v>617</v>
      </c>
      <c r="C292" s="144"/>
      <c r="D292" s="130"/>
      <c r="E292" s="168" t="e">
        <f t="shared" si="4"/>
        <v>#DIV/0!</v>
      </c>
    </row>
    <row r="293" spans="1:5">
      <c r="A293" s="163" t="s">
        <v>1792</v>
      </c>
      <c r="B293" s="123" t="s">
        <v>2947</v>
      </c>
      <c r="C293" s="144">
        <f>SUM(C294)</f>
        <v>0</v>
      </c>
      <c r="D293" s="130"/>
      <c r="E293" s="168" t="e">
        <f t="shared" si="4"/>
        <v>#DIV/0!</v>
      </c>
    </row>
    <row r="294" spans="1:5">
      <c r="A294" s="163" t="s">
        <v>1793</v>
      </c>
      <c r="B294" s="123" t="s">
        <v>618</v>
      </c>
      <c r="C294" s="144"/>
      <c r="D294" s="130"/>
      <c r="E294" s="168" t="e">
        <f t="shared" si="4"/>
        <v>#DIV/0!</v>
      </c>
    </row>
    <row r="295" spans="1:5">
      <c r="A295" s="163" t="s">
        <v>1794</v>
      </c>
      <c r="B295" s="123" t="s">
        <v>2948</v>
      </c>
      <c r="C295" s="144">
        <f>SUM(C296)</f>
        <v>0</v>
      </c>
      <c r="D295" s="130"/>
      <c r="E295" s="168" t="e">
        <f t="shared" si="4"/>
        <v>#DIV/0!</v>
      </c>
    </row>
    <row r="296" spans="1:5">
      <c r="A296" s="163" t="s">
        <v>1795</v>
      </c>
      <c r="B296" s="123" t="s">
        <v>619</v>
      </c>
      <c r="C296" s="144"/>
      <c r="D296" s="130"/>
      <c r="E296" s="168" t="e">
        <f t="shared" si="4"/>
        <v>#DIV/0!</v>
      </c>
    </row>
    <row r="297" spans="1:5">
      <c r="A297" s="163" t="s">
        <v>1796</v>
      </c>
      <c r="B297" s="123" t="s">
        <v>2949</v>
      </c>
      <c r="C297" s="144">
        <f>SUM(C298:C306)</f>
        <v>38</v>
      </c>
      <c r="D297" s="130">
        <v>38</v>
      </c>
      <c r="E297" s="168">
        <f t="shared" si="4"/>
        <v>1</v>
      </c>
    </row>
    <row r="298" spans="1:5">
      <c r="A298" s="163" t="s">
        <v>1797</v>
      </c>
      <c r="B298" s="123" t="s">
        <v>620</v>
      </c>
      <c r="C298" s="144">
        <v>15</v>
      </c>
      <c r="D298" s="130">
        <v>15</v>
      </c>
      <c r="E298" s="168">
        <f t="shared" si="4"/>
        <v>1</v>
      </c>
    </row>
    <row r="299" spans="1:5">
      <c r="A299" s="163" t="s">
        <v>1798</v>
      </c>
      <c r="B299" s="123" t="s">
        <v>621</v>
      </c>
      <c r="C299" s="144"/>
      <c r="D299" s="130"/>
      <c r="E299" s="168" t="e">
        <f t="shared" si="4"/>
        <v>#DIV/0!</v>
      </c>
    </row>
    <row r="300" spans="1:5">
      <c r="A300" s="163" t="s">
        <v>1799</v>
      </c>
      <c r="B300" s="123" t="s">
        <v>622</v>
      </c>
      <c r="C300" s="144"/>
      <c r="D300" s="130"/>
      <c r="E300" s="168" t="e">
        <f t="shared" si="4"/>
        <v>#DIV/0!</v>
      </c>
    </row>
    <row r="301" spans="1:5">
      <c r="A301" s="163" t="s">
        <v>1800</v>
      </c>
      <c r="B301" s="123" t="s">
        <v>623</v>
      </c>
      <c r="C301" s="144"/>
      <c r="D301" s="130"/>
      <c r="E301" s="168" t="e">
        <f t="shared" si="4"/>
        <v>#DIV/0!</v>
      </c>
    </row>
    <row r="302" spans="1:5">
      <c r="A302" s="163" t="s">
        <v>1801</v>
      </c>
      <c r="B302" s="123" t="s">
        <v>624</v>
      </c>
      <c r="C302" s="144"/>
      <c r="D302" s="130"/>
      <c r="E302" s="168" t="e">
        <f t="shared" si="4"/>
        <v>#DIV/0!</v>
      </c>
    </row>
    <row r="303" spans="1:5">
      <c r="A303" s="163" t="s">
        <v>1802</v>
      </c>
      <c r="B303" s="123" t="s">
        <v>625</v>
      </c>
      <c r="C303" s="144"/>
      <c r="D303" s="130"/>
      <c r="E303" s="168" t="e">
        <f t="shared" si="4"/>
        <v>#DIV/0!</v>
      </c>
    </row>
    <row r="304" spans="1:5">
      <c r="A304" s="163" t="s">
        <v>1803</v>
      </c>
      <c r="B304" s="123" t="s">
        <v>626</v>
      </c>
      <c r="C304" s="144">
        <v>23</v>
      </c>
      <c r="D304" s="130">
        <v>23</v>
      </c>
      <c r="E304" s="168">
        <f t="shared" si="4"/>
        <v>1</v>
      </c>
    </row>
    <row r="305" spans="1:5">
      <c r="A305" s="163" t="s">
        <v>1804</v>
      </c>
      <c r="B305" s="123" t="s">
        <v>627</v>
      </c>
      <c r="C305" s="144"/>
      <c r="D305" s="130"/>
      <c r="E305" s="168" t="e">
        <f t="shared" si="4"/>
        <v>#DIV/0!</v>
      </c>
    </row>
    <row r="306" spans="1:5">
      <c r="A306" s="163" t="s">
        <v>1805</v>
      </c>
      <c r="B306" s="123" t="s">
        <v>628</v>
      </c>
      <c r="C306" s="144"/>
      <c r="D306" s="130"/>
      <c r="E306" s="168" t="e">
        <f t="shared" si="4"/>
        <v>#DIV/0!</v>
      </c>
    </row>
    <row r="307" spans="1:5">
      <c r="A307" s="163" t="s">
        <v>1806</v>
      </c>
      <c r="B307" s="123" t="s">
        <v>2950</v>
      </c>
      <c r="C307" s="144">
        <f>SUM(C308)</f>
        <v>90</v>
      </c>
      <c r="D307" s="130">
        <v>90</v>
      </c>
      <c r="E307" s="168">
        <f t="shared" si="4"/>
        <v>1</v>
      </c>
    </row>
    <row r="308" spans="1:5">
      <c r="A308" s="163" t="s">
        <v>1807</v>
      </c>
      <c r="B308" s="123" t="s">
        <v>629</v>
      </c>
      <c r="C308" s="144">
        <v>90</v>
      </c>
      <c r="D308" s="130">
        <v>90</v>
      </c>
      <c r="E308" s="168">
        <f t="shared" si="4"/>
        <v>1</v>
      </c>
    </row>
    <row r="309" spans="1:5" s="173" customFormat="1">
      <c r="A309" s="174" t="s">
        <v>1808</v>
      </c>
      <c r="B309" s="175" t="s">
        <v>2951</v>
      </c>
      <c r="C309" s="176">
        <f>C310+C313+C322+C329+C337+C346+C362+C372+C382+C390+C396</f>
        <v>568</v>
      </c>
      <c r="D309" s="172">
        <v>584</v>
      </c>
      <c r="E309" s="177">
        <f t="shared" si="4"/>
        <v>0.97</v>
      </c>
    </row>
    <row r="310" spans="1:5" s="173" customFormat="1">
      <c r="A310" s="169" t="s">
        <v>1809</v>
      </c>
      <c r="B310" s="170" t="s">
        <v>2952</v>
      </c>
      <c r="C310" s="171">
        <f>SUM(C311:C312)</f>
        <v>0</v>
      </c>
      <c r="D310" s="172"/>
      <c r="E310" s="168" t="e">
        <f t="shared" si="4"/>
        <v>#DIV/0!</v>
      </c>
    </row>
    <row r="311" spans="1:5" s="173" customFormat="1">
      <c r="A311" s="169" t="s">
        <v>1810</v>
      </c>
      <c r="B311" s="170" t="s">
        <v>630</v>
      </c>
      <c r="C311" s="171"/>
      <c r="D311" s="172"/>
      <c r="E311" s="168" t="e">
        <f t="shared" si="4"/>
        <v>#DIV/0!</v>
      </c>
    </row>
    <row r="312" spans="1:5" s="173" customFormat="1">
      <c r="A312" s="169" t="s">
        <v>1811</v>
      </c>
      <c r="B312" s="170" t="s">
        <v>631</v>
      </c>
      <c r="C312" s="171"/>
      <c r="D312" s="172"/>
      <c r="E312" s="168" t="e">
        <f t="shared" si="4"/>
        <v>#DIV/0!</v>
      </c>
    </row>
    <row r="313" spans="1:5" s="173" customFormat="1">
      <c r="A313" s="169" t="s">
        <v>1812</v>
      </c>
      <c r="B313" s="170" t="s">
        <v>2953</v>
      </c>
      <c r="C313" s="171">
        <f>SUM(C314:C321)</f>
        <v>181</v>
      </c>
      <c r="D313" s="172">
        <v>176</v>
      </c>
      <c r="E313" s="177">
        <f t="shared" si="4"/>
        <v>1.03</v>
      </c>
    </row>
    <row r="314" spans="1:5">
      <c r="A314" s="163" t="s">
        <v>1813</v>
      </c>
      <c r="B314" s="123" t="s">
        <v>632</v>
      </c>
      <c r="C314" s="144"/>
      <c r="D314" s="130"/>
      <c r="E314" s="168" t="e">
        <f t="shared" si="4"/>
        <v>#DIV/0!</v>
      </c>
    </row>
    <row r="315" spans="1:5">
      <c r="A315" s="163" t="s">
        <v>1814</v>
      </c>
      <c r="B315" s="123" t="s">
        <v>633</v>
      </c>
      <c r="C315" s="144"/>
      <c r="D315" s="130"/>
      <c r="E315" s="168" t="e">
        <f t="shared" si="4"/>
        <v>#DIV/0!</v>
      </c>
    </row>
    <row r="316" spans="1:5">
      <c r="A316" s="163" t="s">
        <v>1815</v>
      </c>
      <c r="B316" s="123" t="s">
        <v>634</v>
      </c>
      <c r="C316" s="144"/>
      <c r="D316" s="130"/>
      <c r="E316" s="168" t="e">
        <f t="shared" si="4"/>
        <v>#DIV/0!</v>
      </c>
    </row>
    <row r="317" spans="1:5">
      <c r="A317" s="163" t="s">
        <v>1816</v>
      </c>
      <c r="B317" s="123" t="s">
        <v>635</v>
      </c>
      <c r="C317" s="144"/>
      <c r="D317" s="130"/>
      <c r="E317" s="168" t="e">
        <f t="shared" si="4"/>
        <v>#DIV/0!</v>
      </c>
    </row>
    <row r="318" spans="1:5">
      <c r="A318" s="163" t="s">
        <v>1817</v>
      </c>
      <c r="B318" s="123" t="s">
        <v>636</v>
      </c>
      <c r="C318" s="144">
        <v>10</v>
      </c>
      <c r="D318" s="130"/>
      <c r="E318" s="168" t="e">
        <f t="shared" si="4"/>
        <v>#DIV/0!</v>
      </c>
    </row>
    <row r="319" spans="1:5">
      <c r="A319" s="163" t="s">
        <v>1818</v>
      </c>
      <c r="B319" s="123" t="s">
        <v>637</v>
      </c>
      <c r="C319" s="144"/>
      <c r="D319" s="130"/>
      <c r="E319" s="168" t="e">
        <f t="shared" si="4"/>
        <v>#DIV/0!</v>
      </c>
    </row>
    <row r="320" spans="1:5">
      <c r="A320" s="163" t="s">
        <v>1819</v>
      </c>
      <c r="B320" s="123" t="s">
        <v>638</v>
      </c>
      <c r="C320" s="144"/>
      <c r="D320" s="130"/>
      <c r="E320" s="168" t="e">
        <f t="shared" si="4"/>
        <v>#DIV/0!</v>
      </c>
    </row>
    <row r="321" spans="1:5">
      <c r="A321" s="163" t="s">
        <v>1820</v>
      </c>
      <c r="B321" s="123" t="s">
        <v>639</v>
      </c>
      <c r="C321" s="144">
        <v>171</v>
      </c>
      <c r="D321" s="130">
        <v>176</v>
      </c>
      <c r="E321" s="168">
        <f t="shared" si="4"/>
        <v>0.97</v>
      </c>
    </row>
    <row r="322" spans="1:5">
      <c r="A322" s="163" t="s">
        <v>1821</v>
      </c>
      <c r="B322" s="123" t="s">
        <v>2954</v>
      </c>
      <c r="C322" s="144">
        <f>SUM(C323:C328)</f>
        <v>0</v>
      </c>
      <c r="D322" s="130"/>
      <c r="E322" s="168" t="e">
        <f t="shared" si="4"/>
        <v>#DIV/0!</v>
      </c>
    </row>
    <row r="323" spans="1:5">
      <c r="A323" s="163" t="s">
        <v>1822</v>
      </c>
      <c r="B323" s="123" t="s">
        <v>640</v>
      </c>
      <c r="C323" s="144"/>
      <c r="D323" s="130"/>
      <c r="E323" s="168" t="e">
        <f t="shared" si="4"/>
        <v>#DIV/0!</v>
      </c>
    </row>
    <row r="324" spans="1:5">
      <c r="A324" s="163" t="s">
        <v>1823</v>
      </c>
      <c r="B324" s="123" t="s">
        <v>641</v>
      </c>
      <c r="C324" s="144"/>
      <c r="D324" s="130"/>
      <c r="E324" s="168" t="e">
        <f t="shared" si="4"/>
        <v>#DIV/0!</v>
      </c>
    </row>
    <row r="325" spans="1:5">
      <c r="A325" s="163" t="s">
        <v>1824</v>
      </c>
      <c r="B325" s="123" t="s">
        <v>642</v>
      </c>
      <c r="C325" s="144"/>
      <c r="D325" s="130"/>
      <c r="E325" s="168" t="e">
        <f t="shared" si="4"/>
        <v>#DIV/0!</v>
      </c>
    </row>
    <row r="326" spans="1:5">
      <c r="A326" s="163" t="s">
        <v>1825</v>
      </c>
      <c r="B326" s="123" t="s">
        <v>643</v>
      </c>
      <c r="C326" s="144"/>
      <c r="D326" s="130"/>
      <c r="E326" s="168" t="e">
        <f t="shared" ref="E326:E389" si="5">C326/D326</f>
        <v>#DIV/0!</v>
      </c>
    </row>
    <row r="327" spans="1:5">
      <c r="A327" s="163" t="s">
        <v>1826</v>
      </c>
      <c r="B327" s="123" t="s">
        <v>644</v>
      </c>
      <c r="C327" s="144"/>
      <c r="D327" s="130"/>
      <c r="E327" s="168" t="e">
        <f t="shared" si="5"/>
        <v>#DIV/0!</v>
      </c>
    </row>
    <row r="328" spans="1:5">
      <c r="A328" s="163" t="s">
        <v>1827</v>
      </c>
      <c r="B328" s="123" t="s">
        <v>645</v>
      </c>
      <c r="C328" s="144"/>
      <c r="D328" s="130"/>
      <c r="E328" s="168" t="e">
        <f t="shared" si="5"/>
        <v>#DIV/0!</v>
      </c>
    </row>
    <row r="329" spans="1:5">
      <c r="A329" s="163" t="s">
        <v>1828</v>
      </c>
      <c r="B329" s="123" t="s">
        <v>2955</v>
      </c>
      <c r="C329" s="144">
        <f>SUM(C330:C336)</f>
        <v>0</v>
      </c>
      <c r="D329" s="130"/>
      <c r="E329" s="168" t="e">
        <f t="shared" si="5"/>
        <v>#DIV/0!</v>
      </c>
    </row>
    <row r="330" spans="1:5">
      <c r="A330" s="163" t="s">
        <v>1829</v>
      </c>
      <c r="B330" s="123" t="s">
        <v>646</v>
      </c>
      <c r="C330" s="144"/>
      <c r="D330" s="130"/>
      <c r="E330" s="168" t="e">
        <f t="shared" si="5"/>
        <v>#DIV/0!</v>
      </c>
    </row>
    <row r="331" spans="1:5">
      <c r="A331" s="163" t="s">
        <v>1830</v>
      </c>
      <c r="B331" s="123" t="s">
        <v>647</v>
      </c>
      <c r="C331" s="144"/>
      <c r="D331" s="130"/>
      <c r="E331" s="168" t="e">
        <f t="shared" si="5"/>
        <v>#DIV/0!</v>
      </c>
    </row>
    <row r="332" spans="1:5">
      <c r="A332" s="163" t="s">
        <v>1831</v>
      </c>
      <c r="B332" s="123" t="s">
        <v>648</v>
      </c>
      <c r="C332" s="144"/>
      <c r="D332" s="130"/>
      <c r="E332" s="168" t="e">
        <f t="shared" si="5"/>
        <v>#DIV/0!</v>
      </c>
    </row>
    <row r="333" spans="1:5">
      <c r="A333" s="163" t="s">
        <v>1832</v>
      </c>
      <c r="B333" s="123" t="s">
        <v>649</v>
      </c>
      <c r="C333" s="144"/>
      <c r="D333" s="130"/>
      <c r="E333" s="168" t="e">
        <f t="shared" si="5"/>
        <v>#DIV/0!</v>
      </c>
    </row>
    <row r="334" spans="1:5">
      <c r="A334" s="163" t="s">
        <v>1833</v>
      </c>
      <c r="B334" s="123" t="s">
        <v>650</v>
      </c>
      <c r="C334" s="144"/>
      <c r="D334" s="130"/>
      <c r="E334" s="168" t="e">
        <f t="shared" si="5"/>
        <v>#DIV/0!</v>
      </c>
    </row>
    <row r="335" spans="1:5">
      <c r="A335" s="163" t="s">
        <v>1834</v>
      </c>
      <c r="B335" s="123" t="s">
        <v>651</v>
      </c>
      <c r="C335" s="144"/>
      <c r="D335" s="130"/>
      <c r="E335" s="168" t="e">
        <f t="shared" si="5"/>
        <v>#DIV/0!</v>
      </c>
    </row>
    <row r="336" spans="1:5">
      <c r="A336" s="163" t="s">
        <v>1835</v>
      </c>
      <c r="B336" s="123" t="s">
        <v>652</v>
      </c>
      <c r="C336" s="144"/>
      <c r="D336" s="130"/>
      <c r="E336" s="168" t="e">
        <f t="shared" si="5"/>
        <v>#DIV/0!</v>
      </c>
    </row>
    <row r="337" spans="1:5">
      <c r="A337" s="163" t="s">
        <v>1836</v>
      </c>
      <c r="B337" s="123" t="s">
        <v>2956</v>
      </c>
      <c r="C337" s="144">
        <f>SUM(C338:C345)</f>
        <v>0</v>
      </c>
      <c r="D337" s="130"/>
      <c r="E337" s="168" t="e">
        <f t="shared" si="5"/>
        <v>#DIV/0!</v>
      </c>
    </row>
    <row r="338" spans="1:5">
      <c r="A338" s="163" t="s">
        <v>1837</v>
      </c>
      <c r="B338" s="123" t="s">
        <v>653</v>
      </c>
      <c r="C338" s="144"/>
      <c r="D338" s="130"/>
      <c r="E338" s="168" t="e">
        <f t="shared" si="5"/>
        <v>#DIV/0!</v>
      </c>
    </row>
    <row r="339" spans="1:5">
      <c r="A339" s="163" t="s">
        <v>1838</v>
      </c>
      <c r="B339" s="123" t="s">
        <v>654</v>
      </c>
      <c r="C339" s="144"/>
      <c r="D339" s="130"/>
      <c r="E339" s="168" t="e">
        <f t="shared" si="5"/>
        <v>#DIV/0!</v>
      </c>
    </row>
    <row r="340" spans="1:5">
      <c r="A340" s="163" t="s">
        <v>1839</v>
      </c>
      <c r="B340" s="123" t="s">
        <v>655</v>
      </c>
      <c r="C340" s="144"/>
      <c r="D340" s="130"/>
      <c r="E340" s="168" t="e">
        <f t="shared" si="5"/>
        <v>#DIV/0!</v>
      </c>
    </row>
    <row r="341" spans="1:5">
      <c r="A341" s="163" t="s">
        <v>1840</v>
      </c>
      <c r="B341" s="123" t="s">
        <v>656</v>
      </c>
      <c r="C341" s="144"/>
      <c r="D341" s="130"/>
      <c r="E341" s="168" t="e">
        <f t="shared" si="5"/>
        <v>#DIV/0!</v>
      </c>
    </row>
    <row r="342" spans="1:5">
      <c r="A342" s="163" t="s">
        <v>1841</v>
      </c>
      <c r="B342" s="123" t="s">
        <v>657</v>
      </c>
      <c r="C342" s="144"/>
      <c r="D342" s="130"/>
      <c r="E342" s="168" t="e">
        <f t="shared" si="5"/>
        <v>#DIV/0!</v>
      </c>
    </row>
    <row r="343" spans="1:5">
      <c r="A343" s="163" t="s">
        <v>1842</v>
      </c>
      <c r="B343" s="123" t="s">
        <v>658</v>
      </c>
      <c r="C343" s="144"/>
      <c r="D343" s="130"/>
      <c r="E343" s="168" t="e">
        <f t="shared" si="5"/>
        <v>#DIV/0!</v>
      </c>
    </row>
    <row r="344" spans="1:5">
      <c r="A344" s="163" t="s">
        <v>1843</v>
      </c>
      <c r="B344" s="123" t="s">
        <v>659</v>
      </c>
      <c r="C344" s="144"/>
      <c r="D344" s="130"/>
      <c r="E344" s="168" t="e">
        <f t="shared" si="5"/>
        <v>#DIV/0!</v>
      </c>
    </row>
    <row r="345" spans="1:5">
      <c r="A345" s="163" t="s">
        <v>1844</v>
      </c>
      <c r="B345" s="123" t="s">
        <v>660</v>
      </c>
      <c r="C345" s="144"/>
      <c r="D345" s="130"/>
      <c r="E345" s="168" t="e">
        <f t="shared" si="5"/>
        <v>#DIV/0!</v>
      </c>
    </row>
    <row r="346" spans="1:5">
      <c r="A346" s="163" t="s">
        <v>1845</v>
      </c>
      <c r="B346" s="123" t="s">
        <v>2957</v>
      </c>
      <c r="C346" s="144">
        <f>SUM(C347:C361)</f>
        <v>387</v>
      </c>
      <c r="D346" s="130">
        <v>408</v>
      </c>
      <c r="E346" s="168">
        <f t="shared" si="5"/>
        <v>0.95</v>
      </c>
    </row>
    <row r="347" spans="1:5">
      <c r="A347" s="163" t="s">
        <v>1846</v>
      </c>
      <c r="B347" s="123" t="s">
        <v>661</v>
      </c>
      <c r="C347" s="144">
        <v>281</v>
      </c>
      <c r="D347" s="130">
        <v>300</v>
      </c>
      <c r="E347" s="168">
        <f t="shared" si="5"/>
        <v>0.94</v>
      </c>
    </row>
    <row r="348" spans="1:5">
      <c r="A348" s="163" t="s">
        <v>1847</v>
      </c>
      <c r="B348" s="123" t="s">
        <v>662</v>
      </c>
      <c r="C348" s="144">
        <v>8</v>
      </c>
      <c r="D348" s="130">
        <v>8</v>
      </c>
      <c r="E348" s="168">
        <f t="shared" si="5"/>
        <v>1</v>
      </c>
    </row>
    <row r="349" spans="1:5">
      <c r="A349" s="163" t="s">
        <v>1848</v>
      </c>
      <c r="B349" s="123" t="s">
        <v>663</v>
      </c>
      <c r="C349" s="144"/>
      <c r="D349" s="130"/>
      <c r="E349" s="168" t="e">
        <f t="shared" si="5"/>
        <v>#DIV/0!</v>
      </c>
    </row>
    <row r="350" spans="1:5">
      <c r="A350" s="163" t="s">
        <v>1849</v>
      </c>
      <c r="B350" s="123" t="s">
        <v>664</v>
      </c>
      <c r="C350" s="144">
        <v>56</v>
      </c>
      <c r="D350" s="130">
        <v>56</v>
      </c>
      <c r="E350" s="168">
        <f t="shared" si="5"/>
        <v>1</v>
      </c>
    </row>
    <row r="351" spans="1:5">
      <c r="A351" s="163" t="s">
        <v>1850</v>
      </c>
      <c r="B351" s="123" t="s">
        <v>665</v>
      </c>
      <c r="C351" s="144">
        <v>7</v>
      </c>
      <c r="D351" s="130">
        <v>8</v>
      </c>
      <c r="E351" s="168">
        <f t="shared" si="5"/>
        <v>0.88</v>
      </c>
    </row>
    <row r="352" spans="1:5">
      <c r="A352" s="163" t="s">
        <v>1851</v>
      </c>
      <c r="B352" s="123" t="s">
        <v>666</v>
      </c>
      <c r="C352" s="144"/>
      <c r="D352" s="130"/>
      <c r="E352" s="168" t="e">
        <f t="shared" si="5"/>
        <v>#DIV/0!</v>
      </c>
    </row>
    <row r="353" spans="1:5">
      <c r="A353" s="163" t="s">
        <v>1852</v>
      </c>
      <c r="B353" s="123" t="s">
        <v>667</v>
      </c>
      <c r="C353" s="144">
        <v>8</v>
      </c>
      <c r="D353" s="130">
        <v>9</v>
      </c>
      <c r="E353" s="168">
        <f t="shared" si="5"/>
        <v>0.89</v>
      </c>
    </row>
    <row r="354" spans="1:5">
      <c r="A354" s="163" t="s">
        <v>1853</v>
      </c>
      <c r="B354" s="123" t="s">
        <v>668</v>
      </c>
      <c r="C354" s="144"/>
      <c r="D354" s="130"/>
      <c r="E354" s="168" t="e">
        <f t="shared" si="5"/>
        <v>#DIV/0!</v>
      </c>
    </row>
    <row r="355" spans="1:5">
      <c r="A355" s="163" t="s">
        <v>1854</v>
      </c>
      <c r="B355" s="123" t="s">
        <v>669</v>
      </c>
      <c r="C355" s="144"/>
      <c r="D355" s="130"/>
      <c r="E355" s="168" t="e">
        <f t="shared" si="5"/>
        <v>#DIV/0!</v>
      </c>
    </row>
    <row r="356" spans="1:5">
      <c r="A356" s="163" t="s">
        <v>1855</v>
      </c>
      <c r="B356" s="123" t="s">
        <v>670</v>
      </c>
      <c r="C356" s="144">
        <f>15+11.56</f>
        <v>27</v>
      </c>
      <c r="D356" s="130">
        <v>27</v>
      </c>
      <c r="E356" s="168">
        <f t="shared" si="5"/>
        <v>1</v>
      </c>
    </row>
    <row r="357" spans="1:5">
      <c r="A357" s="163" t="s">
        <v>1856</v>
      </c>
      <c r="B357" s="123" t="s">
        <v>671</v>
      </c>
      <c r="C357" s="144"/>
      <c r="D357" s="130"/>
      <c r="E357" s="168" t="e">
        <f t="shared" si="5"/>
        <v>#DIV/0!</v>
      </c>
    </row>
    <row r="358" spans="1:5">
      <c r="A358" s="163" t="s">
        <v>1857</v>
      </c>
      <c r="B358" s="123" t="s">
        <v>672</v>
      </c>
      <c r="C358" s="144"/>
      <c r="D358" s="130"/>
      <c r="E358" s="168" t="e">
        <f t="shared" si="5"/>
        <v>#DIV/0!</v>
      </c>
    </row>
    <row r="359" spans="1:5">
      <c r="A359" s="163" t="s">
        <v>1858</v>
      </c>
      <c r="B359" s="123" t="s">
        <v>581</v>
      </c>
      <c r="C359" s="144"/>
      <c r="D359" s="130"/>
      <c r="E359" s="168" t="e">
        <f t="shared" si="5"/>
        <v>#DIV/0!</v>
      </c>
    </row>
    <row r="360" spans="1:5">
      <c r="A360" s="163" t="s">
        <v>1859</v>
      </c>
      <c r="B360" s="123" t="s">
        <v>673</v>
      </c>
      <c r="C360" s="144"/>
      <c r="D360" s="130"/>
      <c r="E360" s="168" t="e">
        <f t="shared" si="5"/>
        <v>#DIV/0!</v>
      </c>
    </row>
    <row r="361" spans="1:5">
      <c r="A361" s="163" t="s">
        <v>1860</v>
      </c>
      <c r="B361" s="123" t="s">
        <v>674</v>
      </c>
      <c r="C361" s="144"/>
      <c r="D361" s="130"/>
      <c r="E361" s="168" t="e">
        <f t="shared" si="5"/>
        <v>#DIV/0!</v>
      </c>
    </row>
    <row r="362" spans="1:5">
      <c r="A362" s="163" t="s">
        <v>1861</v>
      </c>
      <c r="B362" s="123" t="s">
        <v>2958</v>
      </c>
      <c r="C362" s="144">
        <f>SUM(C363:C371)</f>
        <v>0</v>
      </c>
      <c r="D362" s="130"/>
      <c r="E362" s="168" t="e">
        <f t="shared" si="5"/>
        <v>#DIV/0!</v>
      </c>
    </row>
    <row r="363" spans="1:5">
      <c r="A363" s="163" t="s">
        <v>1862</v>
      </c>
      <c r="B363" s="123" t="s">
        <v>675</v>
      </c>
      <c r="C363" s="144"/>
      <c r="D363" s="130"/>
      <c r="E363" s="168" t="e">
        <f t="shared" si="5"/>
        <v>#DIV/0!</v>
      </c>
    </row>
    <row r="364" spans="1:5">
      <c r="A364" s="163" t="s">
        <v>1863</v>
      </c>
      <c r="B364" s="123" t="s">
        <v>676</v>
      </c>
      <c r="C364" s="144"/>
      <c r="D364" s="130"/>
      <c r="E364" s="168" t="e">
        <f t="shared" si="5"/>
        <v>#DIV/0!</v>
      </c>
    </row>
    <row r="365" spans="1:5">
      <c r="A365" s="163" t="s">
        <v>1864</v>
      </c>
      <c r="B365" s="123" t="s">
        <v>677</v>
      </c>
      <c r="C365" s="144"/>
      <c r="D365" s="130"/>
      <c r="E365" s="168" t="e">
        <f t="shared" si="5"/>
        <v>#DIV/0!</v>
      </c>
    </row>
    <row r="366" spans="1:5">
      <c r="A366" s="163" t="s">
        <v>1865</v>
      </c>
      <c r="B366" s="123" t="s">
        <v>678</v>
      </c>
      <c r="C366" s="144"/>
      <c r="D366" s="130"/>
      <c r="E366" s="168" t="e">
        <f t="shared" si="5"/>
        <v>#DIV/0!</v>
      </c>
    </row>
    <row r="367" spans="1:5">
      <c r="A367" s="163" t="s">
        <v>1866</v>
      </c>
      <c r="B367" s="123" t="s">
        <v>679</v>
      </c>
      <c r="C367" s="144"/>
      <c r="D367" s="130"/>
      <c r="E367" s="168" t="e">
        <f t="shared" si="5"/>
        <v>#DIV/0!</v>
      </c>
    </row>
    <row r="368" spans="1:5">
      <c r="A368" s="163" t="s">
        <v>1867</v>
      </c>
      <c r="B368" s="123" t="s">
        <v>680</v>
      </c>
      <c r="C368" s="144"/>
      <c r="D368" s="130"/>
      <c r="E368" s="168" t="e">
        <f t="shared" si="5"/>
        <v>#DIV/0!</v>
      </c>
    </row>
    <row r="369" spans="1:5">
      <c r="A369" s="163" t="s">
        <v>1868</v>
      </c>
      <c r="B369" s="123" t="s">
        <v>581</v>
      </c>
      <c r="C369" s="144"/>
      <c r="D369" s="130"/>
      <c r="E369" s="168" t="e">
        <f t="shared" si="5"/>
        <v>#DIV/0!</v>
      </c>
    </row>
    <row r="370" spans="1:5">
      <c r="A370" s="163" t="s">
        <v>1869</v>
      </c>
      <c r="B370" s="123" t="s">
        <v>681</v>
      </c>
      <c r="C370" s="144"/>
      <c r="D370" s="130"/>
      <c r="E370" s="168" t="e">
        <f t="shared" si="5"/>
        <v>#DIV/0!</v>
      </c>
    </row>
    <row r="371" spans="1:5">
      <c r="A371" s="163" t="s">
        <v>1870</v>
      </c>
      <c r="B371" s="123" t="s">
        <v>682</v>
      </c>
      <c r="C371" s="144"/>
      <c r="D371" s="130"/>
      <c r="E371" s="168" t="e">
        <f t="shared" si="5"/>
        <v>#DIV/0!</v>
      </c>
    </row>
    <row r="372" spans="1:5">
      <c r="A372" s="163" t="s">
        <v>1871</v>
      </c>
      <c r="B372" s="170" t="s">
        <v>2959</v>
      </c>
      <c r="C372" s="144">
        <f>SUM(C373:C381)</f>
        <v>0</v>
      </c>
      <c r="D372" s="130"/>
      <c r="E372" s="168" t="e">
        <f t="shared" si="5"/>
        <v>#DIV/0!</v>
      </c>
    </row>
    <row r="373" spans="1:5">
      <c r="A373" s="163" t="s">
        <v>1872</v>
      </c>
      <c r="B373" s="123" t="s">
        <v>683</v>
      </c>
      <c r="C373" s="144"/>
      <c r="D373" s="130"/>
      <c r="E373" s="168" t="e">
        <f t="shared" si="5"/>
        <v>#DIV/0!</v>
      </c>
    </row>
    <row r="374" spans="1:5">
      <c r="A374" s="163" t="s">
        <v>1873</v>
      </c>
      <c r="B374" s="123" t="s">
        <v>684</v>
      </c>
      <c r="C374" s="144"/>
      <c r="D374" s="130"/>
      <c r="E374" s="168" t="e">
        <f t="shared" si="5"/>
        <v>#DIV/0!</v>
      </c>
    </row>
    <row r="375" spans="1:5">
      <c r="A375" s="163" t="s">
        <v>1874</v>
      </c>
      <c r="B375" s="123" t="s">
        <v>685</v>
      </c>
      <c r="C375" s="144"/>
      <c r="D375" s="130"/>
      <c r="E375" s="168" t="e">
        <f t="shared" si="5"/>
        <v>#DIV/0!</v>
      </c>
    </row>
    <row r="376" spans="1:5">
      <c r="A376" s="163" t="s">
        <v>1875</v>
      </c>
      <c r="B376" s="123" t="s">
        <v>686</v>
      </c>
      <c r="C376" s="144"/>
      <c r="D376" s="130"/>
      <c r="E376" s="168" t="e">
        <f t="shared" si="5"/>
        <v>#DIV/0!</v>
      </c>
    </row>
    <row r="377" spans="1:5">
      <c r="A377" s="163" t="s">
        <v>1876</v>
      </c>
      <c r="B377" s="123" t="s">
        <v>687</v>
      </c>
      <c r="C377" s="144"/>
      <c r="D377" s="130"/>
      <c r="E377" s="168" t="e">
        <f t="shared" si="5"/>
        <v>#DIV/0!</v>
      </c>
    </row>
    <row r="378" spans="1:5">
      <c r="A378" s="163" t="s">
        <v>1877</v>
      </c>
      <c r="B378" s="123" t="s">
        <v>688</v>
      </c>
      <c r="C378" s="144"/>
      <c r="D378" s="130"/>
      <c r="E378" s="168" t="e">
        <f t="shared" si="5"/>
        <v>#DIV/0!</v>
      </c>
    </row>
    <row r="379" spans="1:5">
      <c r="A379" s="163" t="s">
        <v>1878</v>
      </c>
      <c r="B379" s="123" t="s">
        <v>581</v>
      </c>
      <c r="C379" s="144"/>
      <c r="D379" s="130"/>
      <c r="E379" s="168" t="e">
        <f t="shared" si="5"/>
        <v>#DIV/0!</v>
      </c>
    </row>
    <row r="380" spans="1:5">
      <c r="A380" s="163" t="s">
        <v>1879</v>
      </c>
      <c r="B380" s="123" t="s">
        <v>689</v>
      </c>
      <c r="C380" s="144"/>
      <c r="D380" s="130"/>
      <c r="E380" s="168" t="e">
        <f t="shared" si="5"/>
        <v>#DIV/0!</v>
      </c>
    </row>
    <row r="381" spans="1:5">
      <c r="A381" s="163" t="s">
        <v>1880</v>
      </c>
      <c r="B381" s="123" t="s">
        <v>690</v>
      </c>
      <c r="C381" s="144"/>
      <c r="D381" s="130"/>
      <c r="E381" s="168" t="e">
        <f t="shared" si="5"/>
        <v>#DIV/0!</v>
      </c>
    </row>
    <row r="382" spans="1:5">
      <c r="A382" s="163" t="s">
        <v>1881</v>
      </c>
      <c r="B382" s="123" t="s">
        <v>2960</v>
      </c>
      <c r="C382" s="144">
        <f>SUM(C383:C389)</f>
        <v>0</v>
      </c>
      <c r="D382" s="130"/>
      <c r="E382" s="168" t="e">
        <f t="shared" si="5"/>
        <v>#DIV/0!</v>
      </c>
    </row>
    <row r="383" spans="1:5">
      <c r="A383" s="163" t="s">
        <v>1882</v>
      </c>
      <c r="B383" s="123" t="s">
        <v>691</v>
      </c>
      <c r="C383" s="144"/>
      <c r="D383" s="130"/>
      <c r="E383" s="168" t="e">
        <f t="shared" si="5"/>
        <v>#DIV/0!</v>
      </c>
    </row>
    <row r="384" spans="1:5">
      <c r="A384" s="163" t="s">
        <v>1883</v>
      </c>
      <c r="B384" s="123" t="s">
        <v>692</v>
      </c>
      <c r="C384" s="144"/>
      <c r="D384" s="130"/>
      <c r="E384" s="168" t="e">
        <f t="shared" si="5"/>
        <v>#DIV/0!</v>
      </c>
    </row>
    <row r="385" spans="1:5">
      <c r="A385" s="163" t="s">
        <v>1884</v>
      </c>
      <c r="B385" s="123" t="s">
        <v>693</v>
      </c>
      <c r="C385" s="144"/>
      <c r="D385" s="130"/>
      <c r="E385" s="168" t="e">
        <f t="shared" si="5"/>
        <v>#DIV/0!</v>
      </c>
    </row>
    <row r="386" spans="1:5">
      <c r="A386" s="163" t="s">
        <v>1885</v>
      </c>
      <c r="B386" s="123" t="s">
        <v>694</v>
      </c>
      <c r="C386" s="144"/>
      <c r="D386" s="130"/>
      <c r="E386" s="168" t="e">
        <f t="shared" si="5"/>
        <v>#DIV/0!</v>
      </c>
    </row>
    <row r="387" spans="1:5">
      <c r="A387" s="163" t="s">
        <v>1886</v>
      </c>
      <c r="B387" s="123" t="s">
        <v>695</v>
      </c>
      <c r="C387" s="144"/>
      <c r="D387" s="130"/>
      <c r="E387" s="168" t="e">
        <f t="shared" si="5"/>
        <v>#DIV/0!</v>
      </c>
    </row>
    <row r="388" spans="1:5">
      <c r="A388" s="163" t="s">
        <v>1887</v>
      </c>
      <c r="B388" s="123" t="s">
        <v>696</v>
      </c>
      <c r="C388" s="144"/>
      <c r="D388" s="130"/>
      <c r="E388" s="168" t="e">
        <f t="shared" si="5"/>
        <v>#DIV/0!</v>
      </c>
    </row>
    <row r="389" spans="1:5">
      <c r="A389" s="163" t="s">
        <v>1888</v>
      </c>
      <c r="B389" s="123" t="s">
        <v>697</v>
      </c>
      <c r="C389" s="144"/>
      <c r="D389" s="130"/>
      <c r="E389" s="168" t="e">
        <f t="shared" si="5"/>
        <v>#DIV/0!</v>
      </c>
    </row>
    <row r="390" spans="1:5">
      <c r="A390" s="163" t="s">
        <v>1889</v>
      </c>
      <c r="B390" s="123" t="s">
        <v>2961</v>
      </c>
      <c r="C390" s="144">
        <f>SUM(C391:C395)</f>
        <v>0</v>
      </c>
      <c r="D390" s="130"/>
      <c r="E390" s="168" t="e">
        <f t="shared" ref="E390:E453" si="6">C390/D390</f>
        <v>#DIV/0!</v>
      </c>
    </row>
    <row r="391" spans="1:5">
      <c r="A391" s="163" t="s">
        <v>1890</v>
      </c>
      <c r="B391" s="123" t="s">
        <v>698</v>
      </c>
      <c r="C391" s="144"/>
      <c r="D391" s="130"/>
      <c r="E391" s="168" t="e">
        <f t="shared" si="6"/>
        <v>#DIV/0!</v>
      </c>
    </row>
    <row r="392" spans="1:5">
      <c r="A392" s="163" t="s">
        <v>1891</v>
      </c>
      <c r="B392" s="123" t="s">
        <v>699</v>
      </c>
      <c r="C392" s="144"/>
      <c r="D392" s="130"/>
      <c r="E392" s="168" t="e">
        <f t="shared" si="6"/>
        <v>#DIV/0!</v>
      </c>
    </row>
    <row r="393" spans="1:5">
      <c r="A393" s="163" t="s">
        <v>1892</v>
      </c>
      <c r="B393" s="123" t="s">
        <v>581</v>
      </c>
      <c r="C393" s="144"/>
      <c r="D393" s="130"/>
      <c r="E393" s="168" t="e">
        <f t="shared" si="6"/>
        <v>#DIV/0!</v>
      </c>
    </row>
    <row r="394" spans="1:5">
      <c r="A394" s="163" t="s">
        <v>1893</v>
      </c>
      <c r="B394" s="123" t="s">
        <v>700</v>
      </c>
      <c r="C394" s="144"/>
      <c r="D394" s="130"/>
      <c r="E394" s="168" t="e">
        <f t="shared" si="6"/>
        <v>#DIV/0!</v>
      </c>
    </row>
    <row r="395" spans="1:5">
      <c r="A395" s="163" t="s">
        <v>1894</v>
      </c>
      <c r="B395" s="123" t="s">
        <v>701</v>
      </c>
      <c r="C395" s="144"/>
      <c r="D395" s="130"/>
      <c r="E395" s="168" t="e">
        <f t="shared" si="6"/>
        <v>#DIV/0!</v>
      </c>
    </row>
    <row r="396" spans="1:5">
      <c r="A396" s="163" t="s">
        <v>1895</v>
      </c>
      <c r="B396" s="123" t="s">
        <v>2962</v>
      </c>
      <c r="C396" s="144">
        <f>SUM(C397)</f>
        <v>0</v>
      </c>
      <c r="D396" s="130"/>
      <c r="E396" s="168" t="e">
        <f t="shared" si="6"/>
        <v>#DIV/0!</v>
      </c>
    </row>
    <row r="397" spans="1:5">
      <c r="A397" s="163" t="s">
        <v>1896</v>
      </c>
      <c r="B397" s="123" t="s">
        <v>702</v>
      </c>
      <c r="C397" s="144"/>
      <c r="D397" s="130"/>
      <c r="E397" s="168" t="e">
        <f t="shared" si="6"/>
        <v>#DIV/0!</v>
      </c>
    </row>
    <row r="398" spans="1:5">
      <c r="A398" s="162" t="s">
        <v>1897</v>
      </c>
      <c r="B398" s="122" t="s">
        <v>2963</v>
      </c>
      <c r="C398" s="143">
        <f>C399+C404+C413+C420+C426+C430+C434+C438+C444+C451</f>
        <v>20826</v>
      </c>
      <c r="D398" s="130">
        <v>21755</v>
      </c>
      <c r="E398" s="168">
        <f t="shared" si="6"/>
        <v>0.96</v>
      </c>
    </row>
    <row r="399" spans="1:5">
      <c r="A399" s="163" t="s">
        <v>1898</v>
      </c>
      <c r="B399" s="123" t="s">
        <v>2964</v>
      </c>
      <c r="C399" s="144">
        <f>SUM(C400:C403)</f>
        <v>22</v>
      </c>
      <c r="D399" s="130">
        <v>84</v>
      </c>
      <c r="E399" s="168">
        <f t="shared" si="6"/>
        <v>0.26</v>
      </c>
    </row>
    <row r="400" spans="1:5">
      <c r="A400" s="163" t="s">
        <v>1899</v>
      </c>
      <c r="B400" s="123" t="s">
        <v>703</v>
      </c>
      <c r="C400" s="144">
        <v>22</v>
      </c>
      <c r="D400" s="130">
        <v>84</v>
      </c>
      <c r="E400" s="168">
        <f t="shared" si="6"/>
        <v>0.26</v>
      </c>
    </row>
    <row r="401" spans="1:5">
      <c r="A401" s="163" t="s">
        <v>1900</v>
      </c>
      <c r="B401" s="123" t="s">
        <v>704</v>
      </c>
      <c r="C401" s="144"/>
      <c r="D401" s="130"/>
      <c r="E401" s="168" t="e">
        <f t="shared" si="6"/>
        <v>#DIV/0!</v>
      </c>
    </row>
    <row r="402" spans="1:5">
      <c r="A402" s="163" t="s">
        <v>1901</v>
      </c>
      <c r="B402" s="123" t="s">
        <v>705</v>
      </c>
      <c r="C402" s="144"/>
      <c r="D402" s="130"/>
      <c r="E402" s="168" t="e">
        <f t="shared" si="6"/>
        <v>#DIV/0!</v>
      </c>
    </row>
    <row r="403" spans="1:5">
      <c r="A403" s="163" t="s">
        <v>1902</v>
      </c>
      <c r="B403" s="123" t="s">
        <v>706</v>
      </c>
      <c r="C403" s="144"/>
      <c r="D403" s="130"/>
      <c r="E403" s="168" t="e">
        <f t="shared" si="6"/>
        <v>#DIV/0!</v>
      </c>
    </row>
    <row r="404" spans="1:5">
      <c r="A404" s="163" t="s">
        <v>1903</v>
      </c>
      <c r="B404" s="123" t="s">
        <v>2965</v>
      </c>
      <c r="C404" s="144">
        <f>SUM(C405:C412)</f>
        <v>16734</v>
      </c>
      <c r="D404" s="130">
        <v>16545</v>
      </c>
      <c r="E404" s="168">
        <f t="shared" si="6"/>
        <v>1.01</v>
      </c>
    </row>
    <row r="405" spans="1:5">
      <c r="A405" s="163" t="s">
        <v>1904</v>
      </c>
      <c r="B405" s="123" t="s">
        <v>707</v>
      </c>
      <c r="C405" s="144">
        <v>1171</v>
      </c>
      <c r="D405" s="130">
        <v>1054</v>
      </c>
      <c r="E405" s="168">
        <f t="shared" si="6"/>
        <v>1.1100000000000001</v>
      </c>
    </row>
    <row r="406" spans="1:5">
      <c r="A406" s="163" t="s">
        <v>1905</v>
      </c>
      <c r="B406" s="123" t="s">
        <v>708</v>
      </c>
      <c r="C406" s="144">
        <v>7329</v>
      </c>
      <c r="D406" s="130">
        <v>6931</v>
      </c>
      <c r="E406" s="168">
        <f t="shared" si="6"/>
        <v>1.06</v>
      </c>
    </row>
    <row r="407" spans="1:5">
      <c r="A407" s="163" t="s">
        <v>1906</v>
      </c>
      <c r="B407" s="123" t="s">
        <v>709</v>
      </c>
      <c r="C407" s="144">
        <v>5284</v>
      </c>
      <c r="D407" s="130">
        <v>4897</v>
      </c>
      <c r="E407" s="168">
        <f t="shared" si="6"/>
        <v>1.08</v>
      </c>
    </row>
    <row r="408" spans="1:5">
      <c r="A408" s="163" t="s">
        <v>1907</v>
      </c>
      <c r="B408" s="123" t="s">
        <v>710</v>
      </c>
      <c r="C408" s="144"/>
      <c r="D408" s="130"/>
      <c r="E408" s="168" t="e">
        <f t="shared" si="6"/>
        <v>#DIV/0!</v>
      </c>
    </row>
    <row r="409" spans="1:5">
      <c r="A409" s="163" t="s">
        <v>1908</v>
      </c>
      <c r="B409" s="123" t="s">
        <v>711</v>
      </c>
      <c r="C409" s="144"/>
      <c r="D409" s="130"/>
      <c r="E409" s="168" t="e">
        <f t="shared" si="6"/>
        <v>#DIV/0!</v>
      </c>
    </row>
    <row r="410" spans="1:5">
      <c r="A410" s="163" t="s">
        <v>1909</v>
      </c>
      <c r="B410" s="123" t="s">
        <v>712</v>
      </c>
      <c r="C410" s="144"/>
      <c r="D410" s="130"/>
      <c r="E410" s="168" t="e">
        <f t="shared" si="6"/>
        <v>#DIV/0!</v>
      </c>
    </row>
    <row r="411" spans="1:5">
      <c r="A411" s="163" t="s">
        <v>1910</v>
      </c>
      <c r="B411" s="123" t="s">
        <v>713</v>
      </c>
      <c r="C411" s="144"/>
      <c r="D411" s="130"/>
      <c r="E411" s="168" t="e">
        <f t="shared" si="6"/>
        <v>#DIV/0!</v>
      </c>
    </row>
    <row r="412" spans="1:5">
      <c r="A412" s="163" t="s">
        <v>1911</v>
      </c>
      <c r="B412" s="123" t="s">
        <v>714</v>
      </c>
      <c r="C412" s="144">
        <v>2950</v>
      </c>
      <c r="D412" s="130">
        <v>3663</v>
      </c>
      <c r="E412" s="168">
        <f t="shared" si="6"/>
        <v>0.81</v>
      </c>
    </row>
    <row r="413" spans="1:5">
      <c r="A413" s="163" t="s">
        <v>1912</v>
      </c>
      <c r="B413" s="123" t="s">
        <v>2966</v>
      </c>
      <c r="C413" s="144">
        <f>SUM(C414:C419)</f>
        <v>0</v>
      </c>
      <c r="D413" s="130"/>
      <c r="E413" s="168" t="e">
        <f t="shared" si="6"/>
        <v>#DIV/0!</v>
      </c>
    </row>
    <row r="414" spans="1:5">
      <c r="A414" s="163" t="s">
        <v>1913</v>
      </c>
      <c r="B414" s="123" t="s">
        <v>715</v>
      </c>
      <c r="C414" s="144"/>
      <c r="D414" s="130"/>
      <c r="E414" s="168" t="e">
        <f t="shared" si="6"/>
        <v>#DIV/0!</v>
      </c>
    </row>
    <row r="415" spans="1:5">
      <c r="A415" s="163" t="s">
        <v>1914</v>
      </c>
      <c r="B415" s="123" t="s">
        <v>716</v>
      </c>
      <c r="C415" s="144"/>
      <c r="D415" s="130"/>
      <c r="E415" s="168" t="e">
        <f t="shared" si="6"/>
        <v>#DIV/0!</v>
      </c>
    </row>
    <row r="416" spans="1:5">
      <c r="A416" s="163" t="s">
        <v>1915</v>
      </c>
      <c r="B416" s="123" t="s">
        <v>717</v>
      </c>
      <c r="C416" s="144"/>
      <c r="D416" s="130"/>
      <c r="E416" s="168" t="e">
        <f t="shared" si="6"/>
        <v>#DIV/0!</v>
      </c>
    </row>
    <row r="417" spans="1:5">
      <c r="A417" s="163" t="s">
        <v>1916</v>
      </c>
      <c r="B417" s="123" t="s">
        <v>718</v>
      </c>
      <c r="C417" s="144"/>
      <c r="D417" s="130"/>
      <c r="E417" s="168" t="e">
        <f t="shared" si="6"/>
        <v>#DIV/0!</v>
      </c>
    </row>
    <row r="418" spans="1:5">
      <c r="A418" s="163" t="s">
        <v>1917</v>
      </c>
      <c r="B418" s="123" t="s">
        <v>719</v>
      </c>
      <c r="C418" s="144"/>
      <c r="D418" s="130"/>
      <c r="E418" s="168" t="e">
        <f t="shared" si="6"/>
        <v>#DIV/0!</v>
      </c>
    </row>
    <row r="419" spans="1:5">
      <c r="A419" s="163" t="s">
        <v>1918</v>
      </c>
      <c r="B419" s="123" t="s">
        <v>720</v>
      </c>
      <c r="C419" s="144"/>
      <c r="D419" s="130"/>
      <c r="E419" s="168" t="e">
        <f t="shared" si="6"/>
        <v>#DIV/0!</v>
      </c>
    </row>
    <row r="420" spans="1:5">
      <c r="A420" s="163" t="s">
        <v>1919</v>
      </c>
      <c r="B420" s="123" t="s">
        <v>2967</v>
      </c>
      <c r="C420" s="144">
        <f>SUM(C421:C425)</f>
        <v>0</v>
      </c>
      <c r="D420" s="130"/>
      <c r="E420" s="168" t="e">
        <f t="shared" si="6"/>
        <v>#DIV/0!</v>
      </c>
    </row>
    <row r="421" spans="1:5">
      <c r="A421" s="163" t="s">
        <v>1920</v>
      </c>
      <c r="B421" s="123" t="s">
        <v>721</v>
      </c>
      <c r="C421" s="144"/>
      <c r="D421" s="130"/>
      <c r="E421" s="168" t="e">
        <f t="shared" si="6"/>
        <v>#DIV/0!</v>
      </c>
    </row>
    <row r="422" spans="1:5">
      <c r="A422" s="163" t="s">
        <v>1921</v>
      </c>
      <c r="B422" s="123" t="s">
        <v>722</v>
      </c>
      <c r="C422" s="144"/>
      <c r="D422" s="130"/>
      <c r="E422" s="168" t="e">
        <f t="shared" si="6"/>
        <v>#DIV/0!</v>
      </c>
    </row>
    <row r="423" spans="1:5">
      <c r="A423" s="163" t="s">
        <v>1922</v>
      </c>
      <c r="B423" s="123" t="s">
        <v>723</v>
      </c>
      <c r="C423" s="144"/>
      <c r="D423" s="130"/>
      <c r="E423" s="168" t="e">
        <f t="shared" si="6"/>
        <v>#DIV/0!</v>
      </c>
    </row>
    <row r="424" spans="1:5">
      <c r="A424" s="163" t="s">
        <v>1923</v>
      </c>
      <c r="B424" s="123" t="s">
        <v>724</v>
      </c>
      <c r="C424" s="144"/>
      <c r="D424" s="130"/>
      <c r="E424" s="168" t="e">
        <f t="shared" si="6"/>
        <v>#DIV/0!</v>
      </c>
    </row>
    <row r="425" spans="1:5">
      <c r="A425" s="163" t="s">
        <v>1924</v>
      </c>
      <c r="B425" s="123" t="s">
        <v>725</v>
      </c>
      <c r="C425" s="144"/>
      <c r="D425" s="130"/>
      <c r="E425" s="168" t="e">
        <f t="shared" si="6"/>
        <v>#DIV/0!</v>
      </c>
    </row>
    <row r="426" spans="1:5">
      <c r="A426" s="163" t="s">
        <v>1925</v>
      </c>
      <c r="B426" s="123" t="s">
        <v>2968</v>
      </c>
      <c r="C426" s="144">
        <f>SUM(C427:C429)</f>
        <v>0</v>
      </c>
      <c r="D426" s="130"/>
      <c r="E426" s="168" t="e">
        <f t="shared" si="6"/>
        <v>#DIV/0!</v>
      </c>
    </row>
    <row r="427" spans="1:5">
      <c r="A427" s="163" t="s">
        <v>1926</v>
      </c>
      <c r="B427" s="123" t="s">
        <v>726</v>
      </c>
      <c r="C427" s="144"/>
      <c r="D427" s="130"/>
      <c r="E427" s="168" t="e">
        <f t="shared" si="6"/>
        <v>#DIV/0!</v>
      </c>
    </row>
    <row r="428" spans="1:5">
      <c r="A428" s="163" t="s">
        <v>1927</v>
      </c>
      <c r="B428" s="123" t="s">
        <v>727</v>
      </c>
      <c r="C428" s="144"/>
      <c r="D428" s="130"/>
      <c r="E428" s="168" t="e">
        <f t="shared" si="6"/>
        <v>#DIV/0!</v>
      </c>
    </row>
    <row r="429" spans="1:5">
      <c r="A429" s="163" t="s">
        <v>1928</v>
      </c>
      <c r="B429" s="123" t="s">
        <v>728</v>
      </c>
      <c r="C429" s="144"/>
      <c r="D429" s="130"/>
      <c r="E429" s="168" t="e">
        <f t="shared" si="6"/>
        <v>#DIV/0!</v>
      </c>
    </row>
    <row r="430" spans="1:5">
      <c r="A430" s="163" t="s">
        <v>1929</v>
      </c>
      <c r="B430" s="123" t="s">
        <v>2969</v>
      </c>
      <c r="C430" s="144">
        <f>SUM(C431:C433)</f>
        <v>0</v>
      </c>
      <c r="D430" s="130"/>
      <c r="E430" s="168" t="e">
        <f t="shared" si="6"/>
        <v>#DIV/0!</v>
      </c>
    </row>
    <row r="431" spans="1:5">
      <c r="A431" s="163" t="s">
        <v>1930</v>
      </c>
      <c r="B431" s="123" t="s">
        <v>729</v>
      </c>
      <c r="C431" s="144"/>
      <c r="D431" s="130"/>
      <c r="E431" s="168" t="e">
        <f t="shared" si="6"/>
        <v>#DIV/0!</v>
      </c>
    </row>
    <row r="432" spans="1:5">
      <c r="A432" s="163" t="s">
        <v>1931</v>
      </c>
      <c r="B432" s="123" t="s">
        <v>730</v>
      </c>
      <c r="C432" s="144"/>
      <c r="D432" s="130"/>
      <c r="E432" s="168" t="e">
        <f t="shared" si="6"/>
        <v>#DIV/0!</v>
      </c>
    </row>
    <row r="433" spans="1:5">
      <c r="A433" s="163" t="s">
        <v>1932</v>
      </c>
      <c r="B433" s="123" t="s">
        <v>731</v>
      </c>
      <c r="C433" s="144"/>
      <c r="D433" s="130"/>
      <c r="E433" s="168" t="e">
        <f t="shared" si="6"/>
        <v>#DIV/0!</v>
      </c>
    </row>
    <row r="434" spans="1:5">
      <c r="A434" s="163" t="s">
        <v>1933</v>
      </c>
      <c r="B434" s="123" t="s">
        <v>2970</v>
      </c>
      <c r="C434" s="144">
        <f>SUM(C435:C437)</f>
        <v>0</v>
      </c>
      <c r="D434" s="130"/>
      <c r="E434" s="168" t="e">
        <f t="shared" si="6"/>
        <v>#DIV/0!</v>
      </c>
    </row>
    <row r="435" spans="1:5">
      <c r="A435" s="163" t="s">
        <v>1934</v>
      </c>
      <c r="B435" s="123" t="s">
        <v>732</v>
      </c>
      <c r="C435" s="144"/>
      <c r="D435" s="130"/>
      <c r="E435" s="168" t="e">
        <f t="shared" si="6"/>
        <v>#DIV/0!</v>
      </c>
    </row>
    <row r="436" spans="1:5">
      <c r="A436" s="163" t="s">
        <v>1935</v>
      </c>
      <c r="B436" s="123" t="s">
        <v>733</v>
      </c>
      <c r="C436" s="144"/>
      <c r="D436" s="130"/>
      <c r="E436" s="168" t="e">
        <f t="shared" si="6"/>
        <v>#DIV/0!</v>
      </c>
    </row>
    <row r="437" spans="1:5">
      <c r="A437" s="163" t="s">
        <v>1936</v>
      </c>
      <c r="B437" s="123" t="s">
        <v>734</v>
      </c>
      <c r="C437" s="144"/>
      <c r="D437" s="130"/>
      <c r="E437" s="168" t="e">
        <f t="shared" si="6"/>
        <v>#DIV/0!</v>
      </c>
    </row>
    <row r="438" spans="1:5">
      <c r="A438" s="163" t="s">
        <v>1937</v>
      </c>
      <c r="B438" s="123" t="s">
        <v>2971</v>
      </c>
      <c r="C438" s="144">
        <f>SUM(C439:C443)</f>
        <v>275</v>
      </c>
      <c r="D438" s="130">
        <v>319</v>
      </c>
      <c r="E438" s="168">
        <f t="shared" si="6"/>
        <v>0.86</v>
      </c>
    </row>
    <row r="439" spans="1:5">
      <c r="A439" s="163" t="s">
        <v>1938</v>
      </c>
      <c r="B439" s="123" t="s">
        <v>735</v>
      </c>
      <c r="C439" s="144">
        <v>275</v>
      </c>
      <c r="D439" s="130">
        <v>319</v>
      </c>
      <c r="E439" s="168">
        <f t="shared" si="6"/>
        <v>0.86</v>
      </c>
    </row>
    <row r="440" spans="1:5">
      <c r="A440" s="163" t="s">
        <v>1939</v>
      </c>
      <c r="B440" s="123" t="s">
        <v>736</v>
      </c>
      <c r="C440" s="144"/>
      <c r="D440" s="130"/>
      <c r="E440" s="168" t="e">
        <f t="shared" si="6"/>
        <v>#DIV/0!</v>
      </c>
    </row>
    <row r="441" spans="1:5">
      <c r="A441" s="163" t="s">
        <v>1940</v>
      </c>
      <c r="B441" s="123" t="s">
        <v>737</v>
      </c>
      <c r="C441" s="144"/>
      <c r="D441" s="130"/>
      <c r="E441" s="168" t="e">
        <f t="shared" si="6"/>
        <v>#DIV/0!</v>
      </c>
    </row>
    <row r="442" spans="1:5">
      <c r="A442" s="163" t="s">
        <v>1941</v>
      </c>
      <c r="B442" s="123" t="s">
        <v>738</v>
      </c>
      <c r="C442" s="144"/>
      <c r="D442" s="130"/>
      <c r="E442" s="168" t="e">
        <f t="shared" si="6"/>
        <v>#DIV/0!</v>
      </c>
    </row>
    <row r="443" spans="1:5">
      <c r="A443" s="163" t="s">
        <v>1942</v>
      </c>
      <c r="B443" s="123" t="s">
        <v>739</v>
      </c>
      <c r="C443" s="144"/>
      <c r="D443" s="130"/>
      <c r="E443" s="168" t="e">
        <f t="shared" si="6"/>
        <v>#DIV/0!</v>
      </c>
    </row>
    <row r="444" spans="1:5">
      <c r="A444" s="163" t="s">
        <v>1943</v>
      </c>
      <c r="B444" s="123" t="s">
        <v>2972</v>
      </c>
      <c r="C444" s="144">
        <f>SUM(C445:C450)</f>
        <v>1400</v>
      </c>
      <c r="D444" s="130"/>
      <c r="E444" s="168" t="e">
        <f t="shared" si="6"/>
        <v>#DIV/0!</v>
      </c>
    </row>
    <row r="445" spans="1:5">
      <c r="A445" s="163" t="s">
        <v>1944</v>
      </c>
      <c r="B445" s="123" t="s">
        <v>740</v>
      </c>
      <c r="C445" s="144"/>
      <c r="D445" s="130"/>
      <c r="E445" s="168" t="e">
        <f t="shared" si="6"/>
        <v>#DIV/0!</v>
      </c>
    </row>
    <row r="446" spans="1:5">
      <c r="A446" s="163" t="s">
        <v>1945</v>
      </c>
      <c r="B446" s="123" t="s">
        <v>741</v>
      </c>
      <c r="C446" s="144"/>
      <c r="D446" s="130"/>
      <c r="E446" s="168" t="e">
        <f t="shared" si="6"/>
        <v>#DIV/0!</v>
      </c>
    </row>
    <row r="447" spans="1:5">
      <c r="A447" s="163" t="s">
        <v>1946</v>
      </c>
      <c r="B447" s="123" t="s">
        <v>742</v>
      </c>
      <c r="C447" s="144"/>
      <c r="D447" s="130"/>
      <c r="E447" s="168" t="e">
        <f t="shared" si="6"/>
        <v>#DIV/0!</v>
      </c>
    </row>
    <row r="448" spans="1:5">
      <c r="A448" s="163" t="s">
        <v>1947</v>
      </c>
      <c r="B448" s="123" t="s">
        <v>743</v>
      </c>
      <c r="C448" s="144"/>
      <c r="D448" s="130"/>
      <c r="E448" s="168" t="e">
        <f t="shared" si="6"/>
        <v>#DIV/0!</v>
      </c>
    </row>
    <row r="449" spans="1:5">
      <c r="A449" s="163" t="s">
        <v>1948</v>
      </c>
      <c r="B449" s="123" t="s">
        <v>744</v>
      </c>
      <c r="C449" s="144"/>
      <c r="D449" s="130"/>
      <c r="E449" s="168" t="e">
        <f t="shared" si="6"/>
        <v>#DIV/0!</v>
      </c>
    </row>
    <row r="450" spans="1:5">
      <c r="A450" s="163" t="s">
        <v>1949</v>
      </c>
      <c r="B450" s="123" t="s">
        <v>745</v>
      </c>
      <c r="C450" s="144">
        <v>1400</v>
      </c>
      <c r="D450" s="130"/>
      <c r="E450" s="168" t="e">
        <f t="shared" si="6"/>
        <v>#DIV/0!</v>
      </c>
    </row>
    <row r="451" spans="1:5">
      <c r="A451" s="163" t="s">
        <v>1950</v>
      </c>
      <c r="B451" s="123" t="s">
        <v>2973</v>
      </c>
      <c r="C451" s="144">
        <f>SUM(C452)</f>
        <v>2395</v>
      </c>
      <c r="D451" s="130">
        <v>4807</v>
      </c>
      <c r="E451" s="168">
        <f t="shared" si="6"/>
        <v>0.5</v>
      </c>
    </row>
    <row r="452" spans="1:5">
      <c r="A452" s="163" t="s">
        <v>1951</v>
      </c>
      <c r="B452" s="123" t="s">
        <v>746</v>
      </c>
      <c r="C452" s="144">
        <v>2395</v>
      </c>
      <c r="D452" s="130">
        <v>4807</v>
      </c>
      <c r="E452" s="168">
        <f t="shared" si="6"/>
        <v>0.5</v>
      </c>
    </row>
    <row r="453" spans="1:5">
      <c r="A453" s="162" t="s">
        <v>1952</v>
      </c>
      <c r="B453" s="122" t="s">
        <v>2974</v>
      </c>
      <c r="C453" s="143">
        <f>C454+C459+C468+C474+C480+C485+C490+C497+C501+C504</f>
        <v>982</v>
      </c>
      <c r="D453" s="130">
        <v>1012</v>
      </c>
      <c r="E453" s="168">
        <f t="shared" si="6"/>
        <v>0.97</v>
      </c>
    </row>
    <row r="454" spans="1:5">
      <c r="A454" s="163" t="s">
        <v>1953</v>
      </c>
      <c r="B454" s="123" t="s">
        <v>2975</v>
      </c>
      <c r="C454" s="144">
        <f>SUM(C455:C458)</f>
        <v>950</v>
      </c>
      <c r="D454" s="130">
        <v>234</v>
      </c>
      <c r="E454" s="168">
        <f t="shared" ref="E454:E517" si="7">C454/D454</f>
        <v>4.0599999999999996</v>
      </c>
    </row>
    <row r="455" spans="1:5">
      <c r="A455" s="163" t="s">
        <v>1954</v>
      </c>
      <c r="B455" s="123" t="s">
        <v>747</v>
      </c>
      <c r="C455" s="144">
        <v>36</v>
      </c>
      <c r="D455" s="130">
        <v>234</v>
      </c>
      <c r="E455" s="168">
        <f t="shared" si="7"/>
        <v>0.15</v>
      </c>
    </row>
    <row r="456" spans="1:5">
      <c r="A456" s="163" t="s">
        <v>1955</v>
      </c>
      <c r="B456" s="123" t="s">
        <v>748</v>
      </c>
      <c r="C456" s="144"/>
      <c r="D456" s="130"/>
      <c r="E456" s="168" t="e">
        <f t="shared" si="7"/>
        <v>#DIV/0!</v>
      </c>
    </row>
    <row r="457" spans="1:5">
      <c r="A457" s="163" t="s">
        <v>1956</v>
      </c>
      <c r="B457" s="123" t="s">
        <v>749</v>
      </c>
      <c r="C457" s="144"/>
      <c r="D457" s="130"/>
      <c r="E457" s="168" t="e">
        <f t="shared" si="7"/>
        <v>#DIV/0!</v>
      </c>
    </row>
    <row r="458" spans="1:5">
      <c r="A458" s="163" t="s">
        <v>1957</v>
      </c>
      <c r="B458" s="123" t="s">
        <v>750</v>
      </c>
      <c r="C458" s="144">
        <v>914</v>
      </c>
      <c r="D458" s="130"/>
      <c r="E458" s="168" t="e">
        <f t="shared" si="7"/>
        <v>#DIV/0!</v>
      </c>
    </row>
    <row r="459" spans="1:5">
      <c r="A459" s="163" t="s">
        <v>1958</v>
      </c>
      <c r="B459" s="123" t="s">
        <v>2976</v>
      </c>
      <c r="C459" s="144">
        <f>SUM(C460:C467)</f>
        <v>0</v>
      </c>
      <c r="D459" s="130"/>
      <c r="E459" s="168" t="e">
        <f t="shared" si="7"/>
        <v>#DIV/0!</v>
      </c>
    </row>
    <row r="460" spans="1:5">
      <c r="A460" s="163" t="s">
        <v>1959</v>
      </c>
      <c r="B460" s="123" t="s">
        <v>751</v>
      </c>
      <c r="C460" s="144"/>
      <c r="D460" s="130"/>
      <c r="E460" s="168" t="e">
        <f t="shared" si="7"/>
        <v>#DIV/0!</v>
      </c>
    </row>
    <row r="461" spans="1:5">
      <c r="A461" s="163" t="s">
        <v>1960</v>
      </c>
      <c r="B461" s="123" t="s">
        <v>752</v>
      </c>
      <c r="C461" s="144"/>
      <c r="D461" s="130"/>
      <c r="E461" s="168" t="e">
        <f t="shared" si="7"/>
        <v>#DIV/0!</v>
      </c>
    </row>
    <row r="462" spans="1:5">
      <c r="A462" s="163" t="s">
        <v>1961</v>
      </c>
      <c r="B462" s="123" t="s">
        <v>753</v>
      </c>
      <c r="C462" s="144"/>
      <c r="D462" s="130"/>
      <c r="E462" s="168" t="e">
        <f t="shared" si="7"/>
        <v>#DIV/0!</v>
      </c>
    </row>
    <row r="463" spans="1:5">
      <c r="A463" s="163" t="s">
        <v>1962</v>
      </c>
      <c r="B463" s="123" t="s">
        <v>754</v>
      </c>
      <c r="C463" s="144"/>
      <c r="D463" s="130"/>
      <c r="E463" s="168" t="e">
        <f t="shared" si="7"/>
        <v>#DIV/0!</v>
      </c>
    </row>
    <row r="464" spans="1:5">
      <c r="A464" s="163" t="s">
        <v>1963</v>
      </c>
      <c r="B464" s="123" t="s">
        <v>755</v>
      </c>
      <c r="C464" s="144"/>
      <c r="D464" s="130"/>
      <c r="E464" s="168" t="e">
        <f t="shared" si="7"/>
        <v>#DIV/0!</v>
      </c>
    </row>
    <row r="465" spans="1:5">
      <c r="A465" s="163" t="s">
        <v>1964</v>
      </c>
      <c r="B465" s="123" t="s">
        <v>756</v>
      </c>
      <c r="C465" s="144"/>
      <c r="D465" s="130"/>
      <c r="E465" s="168" t="e">
        <f t="shared" si="7"/>
        <v>#DIV/0!</v>
      </c>
    </row>
    <row r="466" spans="1:5">
      <c r="A466" s="163" t="s">
        <v>1965</v>
      </c>
      <c r="B466" s="123" t="s">
        <v>757</v>
      </c>
      <c r="C466" s="144"/>
      <c r="D466" s="130"/>
      <c r="E466" s="168" t="e">
        <f t="shared" si="7"/>
        <v>#DIV/0!</v>
      </c>
    </row>
    <row r="467" spans="1:5">
      <c r="A467" s="163" t="s">
        <v>1966</v>
      </c>
      <c r="B467" s="123" t="s">
        <v>758</v>
      </c>
      <c r="C467" s="144"/>
      <c r="D467" s="130"/>
      <c r="E467" s="168" t="e">
        <f t="shared" si="7"/>
        <v>#DIV/0!</v>
      </c>
    </row>
    <row r="468" spans="1:5">
      <c r="A468" s="163" t="s">
        <v>1967</v>
      </c>
      <c r="B468" s="123" t="s">
        <v>2977</v>
      </c>
      <c r="C468" s="144">
        <f>SUM(C469:C473)</f>
        <v>0</v>
      </c>
      <c r="D468" s="130"/>
      <c r="E468" s="168" t="e">
        <f t="shared" si="7"/>
        <v>#DIV/0!</v>
      </c>
    </row>
    <row r="469" spans="1:5">
      <c r="A469" s="163" t="s">
        <v>1968</v>
      </c>
      <c r="B469" s="123" t="s">
        <v>759</v>
      </c>
      <c r="C469" s="144"/>
      <c r="D469" s="130"/>
      <c r="E469" s="168" t="e">
        <f t="shared" si="7"/>
        <v>#DIV/0!</v>
      </c>
    </row>
    <row r="470" spans="1:5">
      <c r="A470" s="163" t="s">
        <v>1969</v>
      </c>
      <c r="B470" s="123" t="s">
        <v>760</v>
      </c>
      <c r="C470" s="144"/>
      <c r="D470" s="130"/>
      <c r="E470" s="168" t="e">
        <f t="shared" si="7"/>
        <v>#DIV/0!</v>
      </c>
    </row>
    <row r="471" spans="1:5">
      <c r="A471" s="163" t="s">
        <v>1970</v>
      </c>
      <c r="B471" s="123" t="s">
        <v>761</v>
      </c>
      <c r="C471" s="144"/>
      <c r="D471" s="130"/>
      <c r="E471" s="168" t="e">
        <f t="shared" si="7"/>
        <v>#DIV/0!</v>
      </c>
    </row>
    <row r="472" spans="1:5">
      <c r="A472" s="163" t="s">
        <v>1971</v>
      </c>
      <c r="B472" s="123" t="s">
        <v>762</v>
      </c>
      <c r="C472" s="144"/>
      <c r="D472" s="130"/>
      <c r="E472" s="168" t="e">
        <f t="shared" si="7"/>
        <v>#DIV/0!</v>
      </c>
    </row>
    <row r="473" spans="1:5">
      <c r="A473" s="163" t="s">
        <v>1972</v>
      </c>
      <c r="B473" s="123" t="s">
        <v>763</v>
      </c>
      <c r="C473" s="144"/>
      <c r="D473" s="130"/>
      <c r="E473" s="168" t="e">
        <f t="shared" si="7"/>
        <v>#DIV/0!</v>
      </c>
    </row>
    <row r="474" spans="1:5">
      <c r="A474" s="163" t="s">
        <v>1973</v>
      </c>
      <c r="B474" s="123" t="s">
        <v>2978</v>
      </c>
      <c r="C474" s="144">
        <f>SUM(C475:C479)</f>
        <v>0</v>
      </c>
      <c r="D474" s="130"/>
      <c r="E474" s="168" t="e">
        <f t="shared" si="7"/>
        <v>#DIV/0!</v>
      </c>
    </row>
    <row r="475" spans="1:5">
      <c r="A475" s="163" t="s">
        <v>1974</v>
      </c>
      <c r="B475" s="123" t="s">
        <v>764</v>
      </c>
      <c r="C475" s="144"/>
      <c r="D475" s="130"/>
      <c r="E475" s="168" t="e">
        <f t="shared" si="7"/>
        <v>#DIV/0!</v>
      </c>
    </row>
    <row r="476" spans="1:5">
      <c r="A476" s="163" t="s">
        <v>1975</v>
      </c>
      <c r="B476" s="123" t="s">
        <v>765</v>
      </c>
      <c r="C476" s="144"/>
      <c r="D476" s="130"/>
      <c r="E476" s="168" t="e">
        <f t="shared" si="7"/>
        <v>#DIV/0!</v>
      </c>
    </row>
    <row r="477" spans="1:5">
      <c r="A477" s="163" t="s">
        <v>1976</v>
      </c>
      <c r="B477" s="123" t="s">
        <v>766</v>
      </c>
      <c r="C477" s="144"/>
      <c r="D477" s="130"/>
      <c r="E477" s="168" t="e">
        <f t="shared" si="7"/>
        <v>#DIV/0!</v>
      </c>
    </row>
    <row r="478" spans="1:5">
      <c r="A478" s="163" t="s">
        <v>1977</v>
      </c>
      <c r="B478" s="123" t="s">
        <v>767</v>
      </c>
      <c r="C478" s="144"/>
      <c r="D478" s="130"/>
      <c r="E478" s="168" t="e">
        <f t="shared" si="7"/>
        <v>#DIV/0!</v>
      </c>
    </row>
    <row r="479" spans="1:5">
      <c r="A479" s="163" t="s">
        <v>1978</v>
      </c>
      <c r="B479" s="123" t="s">
        <v>768</v>
      </c>
      <c r="C479" s="144"/>
      <c r="D479" s="130"/>
      <c r="E479" s="168" t="e">
        <f t="shared" si="7"/>
        <v>#DIV/0!</v>
      </c>
    </row>
    <row r="480" spans="1:5">
      <c r="A480" s="163" t="s">
        <v>1979</v>
      </c>
      <c r="B480" s="123" t="s">
        <v>2979</v>
      </c>
      <c r="C480" s="144">
        <f>SUM(C481:C484)</f>
        <v>0</v>
      </c>
      <c r="D480" s="130"/>
      <c r="E480" s="168" t="e">
        <f t="shared" si="7"/>
        <v>#DIV/0!</v>
      </c>
    </row>
    <row r="481" spans="1:5">
      <c r="A481" s="163" t="s">
        <v>1980</v>
      </c>
      <c r="B481" s="123" t="s">
        <v>769</v>
      </c>
      <c r="C481" s="144"/>
      <c r="D481" s="130"/>
      <c r="E481" s="168" t="e">
        <f t="shared" si="7"/>
        <v>#DIV/0!</v>
      </c>
    </row>
    <row r="482" spans="1:5">
      <c r="A482" s="163" t="s">
        <v>1981</v>
      </c>
      <c r="B482" s="123" t="s">
        <v>770</v>
      </c>
      <c r="C482" s="144"/>
      <c r="D482" s="130"/>
      <c r="E482" s="168" t="e">
        <f t="shared" si="7"/>
        <v>#DIV/0!</v>
      </c>
    </row>
    <row r="483" spans="1:5">
      <c r="A483" s="163" t="s">
        <v>1982</v>
      </c>
      <c r="B483" s="123" t="s">
        <v>771</v>
      </c>
      <c r="C483" s="144"/>
      <c r="D483" s="130"/>
      <c r="E483" s="168" t="e">
        <f t="shared" si="7"/>
        <v>#DIV/0!</v>
      </c>
    </row>
    <row r="484" spans="1:5">
      <c r="A484" s="163" t="s">
        <v>1983</v>
      </c>
      <c r="B484" s="123" t="s">
        <v>772</v>
      </c>
      <c r="C484" s="144"/>
      <c r="D484" s="130"/>
      <c r="E484" s="168" t="e">
        <f t="shared" si="7"/>
        <v>#DIV/0!</v>
      </c>
    </row>
    <row r="485" spans="1:5">
      <c r="A485" s="163" t="s">
        <v>1984</v>
      </c>
      <c r="B485" s="123" t="s">
        <v>2980</v>
      </c>
      <c r="C485" s="144">
        <f>SUM(C486:C489)</f>
        <v>0</v>
      </c>
      <c r="D485" s="130"/>
      <c r="E485" s="168" t="e">
        <f t="shared" si="7"/>
        <v>#DIV/0!</v>
      </c>
    </row>
    <row r="486" spans="1:5">
      <c r="A486" s="163" t="s">
        <v>1985</v>
      </c>
      <c r="B486" s="123" t="s">
        <v>773</v>
      </c>
      <c r="C486" s="144"/>
      <c r="D486" s="130"/>
      <c r="E486" s="168" t="e">
        <f t="shared" si="7"/>
        <v>#DIV/0!</v>
      </c>
    </row>
    <row r="487" spans="1:5">
      <c r="A487" s="163" t="s">
        <v>1986</v>
      </c>
      <c r="B487" s="123" t="s">
        <v>774</v>
      </c>
      <c r="C487" s="144"/>
      <c r="D487" s="130"/>
      <c r="E487" s="168" t="e">
        <f t="shared" si="7"/>
        <v>#DIV/0!</v>
      </c>
    </row>
    <row r="488" spans="1:5">
      <c r="A488" s="163" t="s">
        <v>1987</v>
      </c>
      <c r="B488" s="123" t="s">
        <v>775</v>
      </c>
      <c r="C488" s="144"/>
      <c r="D488" s="130"/>
      <c r="E488" s="168" t="e">
        <f t="shared" si="7"/>
        <v>#DIV/0!</v>
      </c>
    </row>
    <row r="489" spans="1:5">
      <c r="A489" s="163" t="s">
        <v>1988</v>
      </c>
      <c r="B489" s="123" t="s">
        <v>776</v>
      </c>
      <c r="C489" s="144"/>
      <c r="D489" s="130"/>
      <c r="E489" s="168" t="e">
        <f t="shared" si="7"/>
        <v>#DIV/0!</v>
      </c>
    </row>
    <row r="490" spans="1:5">
      <c r="A490" s="163" t="s">
        <v>1989</v>
      </c>
      <c r="B490" s="123" t="s">
        <v>2981</v>
      </c>
      <c r="C490" s="144">
        <f>SUM(C491:C496)</f>
        <v>32</v>
      </c>
      <c r="D490" s="130">
        <v>25</v>
      </c>
      <c r="E490" s="168">
        <f t="shared" si="7"/>
        <v>1.28</v>
      </c>
    </row>
    <row r="491" spans="1:5">
      <c r="A491" s="163" t="s">
        <v>1990</v>
      </c>
      <c r="B491" s="123" t="s">
        <v>777</v>
      </c>
      <c r="C491" s="144">
        <v>27</v>
      </c>
      <c r="D491" s="130">
        <v>20</v>
      </c>
      <c r="E491" s="168">
        <f t="shared" si="7"/>
        <v>1.35</v>
      </c>
    </row>
    <row r="492" spans="1:5">
      <c r="A492" s="163" t="s">
        <v>1991</v>
      </c>
      <c r="B492" s="123" t="s">
        <v>778</v>
      </c>
      <c r="C492" s="144">
        <v>5</v>
      </c>
      <c r="D492" s="130">
        <v>5</v>
      </c>
      <c r="E492" s="168">
        <f t="shared" si="7"/>
        <v>1</v>
      </c>
    </row>
    <row r="493" spans="1:5">
      <c r="A493" s="163" t="s">
        <v>1992</v>
      </c>
      <c r="B493" s="123" t="s">
        <v>779</v>
      </c>
      <c r="C493" s="144"/>
      <c r="D493" s="130">
        <v>0</v>
      </c>
      <c r="E493" s="168" t="e">
        <f t="shared" si="7"/>
        <v>#DIV/0!</v>
      </c>
    </row>
    <row r="494" spans="1:5">
      <c r="A494" s="163" t="s">
        <v>1993</v>
      </c>
      <c r="B494" s="123" t="s">
        <v>780</v>
      </c>
      <c r="C494" s="144"/>
      <c r="D494" s="130"/>
      <c r="E494" s="168" t="e">
        <f t="shared" si="7"/>
        <v>#DIV/0!</v>
      </c>
    </row>
    <row r="495" spans="1:5">
      <c r="A495" s="163" t="s">
        <v>1994</v>
      </c>
      <c r="B495" s="123" t="s">
        <v>781</v>
      </c>
      <c r="C495" s="144"/>
      <c r="D495" s="130"/>
      <c r="E495" s="168" t="e">
        <f t="shared" si="7"/>
        <v>#DIV/0!</v>
      </c>
    </row>
    <row r="496" spans="1:5">
      <c r="A496" s="163" t="s">
        <v>1995</v>
      </c>
      <c r="B496" s="123" t="s">
        <v>782</v>
      </c>
      <c r="C496" s="144"/>
      <c r="D496" s="130"/>
      <c r="E496" s="168" t="e">
        <f t="shared" si="7"/>
        <v>#DIV/0!</v>
      </c>
    </row>
    <row r="497" spans="1:5">
      <c r="A497" s="163" t="s">
        <v>1996</v>
      </c>
      <c r="B497" s="123" t="s">
        <v>2982</v>
      </c>
      <c r="C497" s="144">
        <f>SUM(C498:C500)</f>
        <v>0</v>
      </c>
      <c r="D497" s="130"/>
      <c r="E497" s="168" t="e">
        <f t="shared" si="7"/>
        <v>#DIV/0!</v>
      </c>
    </row>
    <row r="498" spans="1:5">
      <c r="A498" s="163" t="s">
        <v>1997</v>
      </c>
      <c r="B498" s="123" t="s">
        <v>783</v>
      </c>
      <c r="C498" s="144"/>
      <c r="D498" s="130"/>
      <c r="E498" s="168" t="e">
        <f t="shared" si="7"/>
        <v>#DIV/0!</v>
      </c>
    </row>
    <row r="499" spans="1:5">
      <c r="A499" s="163" t="s">
        <v>1998</v>
      </c>
      <c r="B499" s="123" t="s">
        <v>784</v>
      </c>
      <c r="C499" s="144"/>
      <c r="D499" s="130"/>
      <c r="E499" s="168" t="e">
        <f t="shared" si="7"/>
        <v>#DIV/0!</v>
      </c>
    </row>
    <row r="500" spans="1:5">
      <c r="A500" s="163" t="s">
        <v>1999</v>
      </c>
      <c r="B500" s="123" t="s">
        <v>785</v>
      </c>
      <c r="C500" s="144"/>
      <c r="D500" s="130"/>
      <c r="E500" s="168" t="e">
        <f t="shared" si="7"/>
        <v>#DIV/0!</v>
      </c>
    </row>
    <row r="501" spans="1:5">
      <c r="A501" s="163" t="s">
        <v>2000</v>
      </c>
      <c r="B501" s="123" t="s">
        <v>2983</v>
      </c>
      <c r="C501" s="144">
        <f>SUM(C502:C503)</f>
        <v>0</v>
      </c>
      <c r="D501" s="130"/>
      <c r="E501" s="168" t="e">
        <f t="shared" si="7"/>
        <v>#DIV/0!</v>
      </c>
    </row>
    <row r="502" spans="1:5">
      <c r="A502" s="163" t="s">
        <v>2001</v>
      </c>
      <c r="B502" s="123" t="s">
        <v>786</v>
      </c>
      <c r="C502" s="144"/>
      <c r="D502" s="130"/>
      <c r="E502" s="168" t="e">
        <f t="shared" si="7"/>
        <v>#DIV/0!</v>
      </c>
    </row>
    <row r="503" spans="1:5">
      <c r="A503" s="163" t="s">
        <v>2002</v>
      </c>
      <c r="B503" s="123" t="s">
        <v>787</v>
      </c>
      <c r="C503" s="144"/>
      <c r="D503" s="130"/>
      <c r="E503" s="168" t="e">
        <f t="shared" si="7"/>
        <v>#DIV/0!</v>
      </c>
    </row>
    <row r="504" spans="1:5">
      <c r="A504" s="163" t="s">
        <v>2003</v>
      </c>
      <c r="B504" s="123" t="s">
        <v>2984</v>
      </c>
      <c r="C504" s="144">
        <f>SUM(C505:C508)</f>
        <v>0</v>
      </c>
      <c r="D504" s="130">
        <v>753</v>
      </c>
      <c r="E504" s="168">
        <f t="shared" si="7"/>
        <v>0</v>
      </c>
    </row>
    <row r="505" spans="1:5">
      <c r="A505" s="163" t="s">
        <v>2004</v>
      </c>
      <c r="B505" s="123" t="s">
        <v>789</v>
      </c>
      <c r="C505" s="144"/>
      <c r="D505" s="130"/>
      <c r="E505" s="168" t="e">
        <f t="shared" si="7"/>
        <v>#DIV/0!</v>
      </c>
    </row>
    <row r="506" spans="1:5">
      <c r="A506" s="163" t="s">
        <v>2005</v>
      </c>
      <c r="B506" s="123" t="s">
        <v>790</v>
      </c>
      <c r="C506" s="144"/>
      <c r="D506" s="130"/>
      <c r="E506" s="168" t="e">
        <f t="shared" si="7"/>
        <v>#DIV/0!</v>
      </c>
    </row>
    <row r="507" spans="1:5">
      <c r="A507" s="163" t="s">
        <v>2006</v>
      </c>
      <c r="B507" s="123" t="s">
        <v>791</v>
      </c>
      <c r="C507" s="144"/>
      <c r="D507" s="130"/>
      <c r="E507" s="168" t="e">
        <f t="shared" si="7"/>
        <v>#DIV/0!</v>
      </c>
    </row>
    <row r="508" spans="1:5">
      <c r="A508" s="163" t="s">
        <v>2007</v>
      </c>
      <c r="B508" s="123" t="s">
        <v>788</v>
      </c>
      <c r="C508" s="144"/>
      <c r="D508" s="130">
        <v>753</v>
      </c>
      <c r="E508" s="168">
        <f t="shared" si="7"/>
        <v>0</v>
      </c>
    </row>
    <row r="509" spans="1:5">
      <c r="A509" s="162" t="s">
        <v>2008</v>
      </c>
      <c r="B509" s="122" t="s">
        <v>2985</v>
      </c>
      <c r="C509" s="143">
        <f>C510+C526+C534+C545+C554+C561+C567+C570</f>
        <v>386</v>
      </c>
      <c r="D509" s="130">
        <v>398</v>
      </c>
      <c r="E509" s="168">
        <f t="shared" si="7"/>
        <v>0.97</v>
      </c>
    </row>
    <row r="510" spans="1:5" s="173" customFormat="1">
      <c r="A510" s="169" t="s">
        <v>2009</v>
      </c>
      <c r="B510" s="170" t="s">
        <v>2986</v>
      </c>
      <c r="C510" s="171">
        <f>SUM(C511:C525)</f>
        <v>323</v>
      </c>
      <c r="D510" s="172">
        <v>207</v>
      </c>
      <c r="E510" s="177">
        <f t="shared" si="7"/>
        <v>1.56</v>
      </c>
    </row>
    <row r="511" spans="1:5">
      <c r="A511" s="163" t="s">
        <v>2010</v>
      </c>
      <c r="B511" s="123" t="s">
        <v>792</v>
      </c>
      <c r="C511" s="144">
        <v>69</v>
      </c>
      <c r="D511" s="130">
        <v>80</v>
      </c>
      <c r="E511" s="168">
        <f t="shared" si="7"/>
        <v>0.86</v>
      </c>
    </row>
    <row r="512" spans="1:5">
      <c r="A512" s="163" t="s">
        <v>2011</v>
      </c>
      <c r="B512" s="123" t="s">
        <v>793</v>
      </c>
      <c r="C512" s="144"/>
      <c r="D512" s="130"/>
      <c r="E512" s="168" t="e">
        <f t="shared" si="7"/>
        <v>#DIV/0!</v>
      </c>
    </row>
    <row r="513" spans="1:5">
      <c r="A513" s="163" t="s">
        <v>2012</v>
      </c>
      <c r="B513" s="123" t="s">
        <v>794</v>
      </c>
      <c r="C513" s="144"/>
      <c r="D513" s="130"/>
      <c r="E513" s="168" t="e">
        <f t="shared" si="7"/>
        <v>#DIV/0!</v>
      </c>
    </row>
    <row r="514" spans="1:5">
      <c r="A514" s="163" t="s">
        <v>2013</v>
      </c>
      <c r="B514" s="123" t="s">
        <v>795</v>
      </c>
      <c r="C514" s="144"/>
      <c r="D514" s="130"/>
      <c r="E514" s="168" t="e">
        <f t="shared" si="7"/>
        <v>#DIV/0!</v>
      </c>
    </row>
    <row r="515" spans="1:5">
      <c r="A515" s="163" t="s">
        <v>2014</v>
      </c>
      <c r="B515" s="123" t="s">
        <v>796</v>
      </c>
      <c r="C515" s="144"/>
      <c r="D515" s="130"/>
      <c r="E515" s="168" t="e">
        <f t="shared" si="7"/>
        <v>#DIV/0!</v>
      </c>
    </row>
    <row r="516" spans="1:5">
      <c r="A516" s="163" t="s">
        <v>2015</v>
      </c>
      <c r="B516" s="123" t="s">
        <v>797</v>
      </c>
      <c r="C516" s="144"/>
      <c r="D516" s="130"/>
      <c r="E516" s="168" t="e">
        <f t="shared" si="7"/>
        <v>#DIV/0!</v>
      </c>
    </row>
    <row r="517" spans="1:5">
      <c r="A517" s="163" t="s">
        <v>2016</v>
      </c>
      <c r="B517" s="123" t="s">
        <v>798</v>
      </c>
      <c r="C517" s="144"/>
      <c r="D517" s="130"/>
      <c r="E517" s="168" t="e">
        <f t="shared" si="7"/>
        <v>#DIV/0!</v>
      </c>
    </row>
    <row r="518" spans="1:5">
      <c r="A518" s="163" t="s">
        <v>2017</v>
      </c>
      <c r="B518" s="123" t="s">
        <v>799</v>
      </c>
      <c r="C518" s="144"/>
      <c r="D518" s="130"/>
      <c r="E518" s="168" t="e">
        <f t="shared" ref="E518:E581" si="8">C518/D518</f>
        <v>#DIV/0!</v>
      </c>
    </row>
    <row r="519" spans="1:5">
      <c r="A519" s="163" t="s">
        <v>2018</v>
      </c>
      <c r="B519" s="123" t="s">
        <v>800</v>
      </c>
      <c r="C519" s="144">
        <v>23</v>
      </c>
      <c r="D519" s="130">
        <v>41</v>
      </c>
      <c r="E519" s="168">
        <f t="shared" si="8"/>
        <v>0.56000000000000005</v>
      </c>
    </row>
    <row r="520" spans="1:5">
      <c r="A520" s="163" t="s">
        <v>2019</v>
      </c>
      <c r="B520" s="123" t="s">
        <v>801</v>
      </c>
      <c r="C520" s="144"/>
      <c r="D520" s="130"/>
      <c r="E520" s="168" t="e">
        <f t="shared" si="8"/>
        <v>#DIV/0!</v>
      </c>
    </row>
    <row r="521" spans="1:5">
      <c r="A521" s="163" t="s">
        <v>2020</v>
      </c>
      <c r="B521" s="123" t="s">
        <v>802</v>
      </c>
      <c r="C521" s="144"/>
      <c r="D521" s="130"/>
      <c r="E521" s="168" t="e">
        <f t="shared" si="8"/>
        <v>#DIV/0!</v>
      </c>
    </row>
    <row r="522" spans="1:5" s="173" customFormat="1">
      <c r="A522" s="169" t="s">
        <v>2021</v>
      </c>
      <c r="B522" s="170" t="s">
        <v>803</v>
      </c>
      <c r="C522" s="171">
        <v>26</v>
      </c>
      <c r="D522" s="172">
        <v>33</v>
      </c>
      <c r="E522" s="177">
        <f t="shared" si="8"/>
        <v>0.79</v>
      </c>
    </row>
    <row r="523" spans="1:5">
      <c r="A523" s="163" t="s">
        <v>2022</v>
      </c>
      <c r="B523" s="123" t="s">
        <v>804</v>
      </c>
      <c r="C523" s="144"/>
      <c r="D523" s="130"/>
      <c r="E523" s="168" t="e">
        <f t="shared" si="8"/>
        <v>#DIV/0!</v>
      </c>
    </row>
    <row r="524" spans="1:5">
      <c r="A524" s="163" t="s">
        <v>2023</v>
      </c>
      <c r="B524" s="123" t="s">
        <v>805</v>
      </c>
      <c r="C524" s="144">
        <v>44</v>
      </c>
      <c r="D524" s="130">
        <v>29</v>
      </c>
      <c r="E524" s="168">
        <f t="shared" si="8"/>
        <v>1.52</v>
      </c>
    </row>
    <row r="525" spans="1:5" s="173" customFormat="1">
      <c r="A525" s="169" t="s">
        <v>2024</v>
      </c>
      <c r="B525" s="170" t="s">
        <v>806</v>
      </c>
      <c r="C525" s="171">
        <v>161</v>
      </c>
      <c r="D525" s="172">
        <v>24</v>
      </c>
      <c r="E525" s="177">
        <f t="shared" si="8"/>
        <v>6.71</v>
      </c>
    </row>
    <row r="526" spans="1:5">
      <c r="A526" s="163" t="s">
        <v>2025</v>
      </c>
      <c r="B526" s="123" t="s">
        <v>2987</v>
      </c>
      <c r="C526" s="144">
        <f>SUM(C527:C533)</f>
        <v>5</v>
      </c>
      <c r="D526" s="130"/>
      <c r="E526" s="168" t="e">
        <f t="shared" si="8"/>
        <v>#DIV/0!</v>
      </c>
    </row>
    <row r="527" spans="1:5">
      <c r="A527" s="163" t="s">
        <v>2026</v>
      </c>
      <c r="B527" s="123" t="s">
        <v>807</v>
      </c>
      <c r="C527" s="144"/>
      <c r="D527" s="130"/>
      <c r="E527" s="168" t="e">
        <f t="shared" si="8"/>
        <v>#DIV/0!</v>
      </c>
    </row>
    <row r="528" spans="1:5">
      <c r="A528" s="163" t="s">
        <v>2027</v>
      </c>
      <c r="B528" s="123" t="s">
        <v>808</v>
      </c>
      <c r="C528" s="144"/>
      <c r="D528" s="130"/>
      <c r="E528" s="168" t="e">
        <f t="shared" si="8"/>
        <v>#DIV/0!</v>
      </c>
    </row>
    <row r="529" spans="1:5">
      <c r="A529" s="163" t="s">
        <v>2028</v>
      </c>
      <c r="B529" s="123" t="s">
        <v>809</v>
      </c>
      <c r="C529" s="144"/>
      <c r="D529" s="130"/>
      <c r="E529" s="168" t="e">
        <f t="shared" si="8"/>
        <v>#DIV/0!</v>
      </c>
    </row>
    <row r="530" spans="1:5">
      <c r="A530" s="163" t="s">
        <v>2029</v>
      </c>
      <c r="B530" s="123" t="s">
        <v>810</v>
      </c>
      <c r="C530" s="144">
        <v>5</v>
      </c>
      <c r="D530" s="130"/>
      <c r="E530" s="168" t="e">
        <f t="shared" si="8"/>
        <v>#DIV/0!</v>
      </c>
    </row>
    <row r="531" spans="1:5">
      <c r="A531" s="163" t="s">
        <v>2030</v>
      </c>
      <c r="B531" s="123" t="s">
        <v>811</v>
      </c>
      <c r="C531" s="144"/>
      <c r="D531" s="130"/>
      <c r="E531" s="168" t="e">
        <f t="shared" si="8"/>
        <v>#DIV/0!</v>
      </c>
    </row>
    <row r="532" spans="1:5">
      <c r="A532" s="163" t="s">
        <v>2031</v>
      </c>
      <c r="B532" s="123" t="s">
        <v>812</v>
      </c>
      <c r="C532" s="144"/>
      <c r="D532" s="130"/>
      <c r="E532" s="168" t="e">
        <f t="shared" si="8"/>
        <v>#DIV/0!</v>
      </c>
    </row>
    <row r="533" spans="1:5">
      <c r="A533" s="163" t="s">
        <v>2032</v>
      </c>
      <c r="B533" s="123" t="s">
        <v>813</v>
      </c>
      <c r="C533" s="144"/>
      <c r="D533" s="130"/>
      <c r="E533" s="168" t="e">
        <f t="shared" si="8"/>
        <v>#DIV/0!</v>
      </c>
    </row>
    <row r="534" spans="1:5">
      <c r="A534" s="163" t="s">
        <v>2033</v>
      </c>
      <c r="B534" s="123" t="s">
        <v>2988</v>
      </c>
      <c r="C534" s="144">
        <f>SUM(C535:C544)</f>
        <v>29</v>
      </c>
      <c r="D534" s="130">
        <v>59</v>
      </c>
      <c r="E534" s="168">
        <f t="shared" si="8"/>
        <v>0.49</v>
      </c>
    </row>
    <row r="535" spans="1:5">
      <c r="A535" s="163" t="s">
        <v>2034</v>
      </c>
      <c r="B535" s="123" t="s">
        <v>814</v>
      </c>
      <c r="C535" s="144"/>
      <c r="D535" s="130"/>
      <c r="E535" s="168" t="e">
        <f t="shared" si="8"/>
        <v>#DIV/0!</v>
      </c>
    </row>
    <row r="536" spans="1:5">
      <c r="A536" s="163" t="s">
        <v>2035</v>
      </c>
      <c r="B536" s="123" t="s">
        <v>815</v>
      </c>
      <c r="C536" s="144">
        <v>3</v>
      </c>
      <c r="D536" s="130">
        <v>3</v>
      </c>
      <c r="E536" s="168">
        <f t="shared" si="8"/>
        <v>1</v>
      </c>
    </row>
    <row r="537" spans="1:5">
      <c r="A537" s="163" t="s">
        <v>2036</v>
      </c>
      <c r="B537" s="123" t="s">
        <v>816</v>
      </c>
      <c r="C537" s="144"/>
      <c r="D537" s="130"/>
      <c r="E537" s="168" t="e">
        <f t="shared" si="8"/>
        <v>#DIV/0!</v>
      </c>
    </row>
    <row r="538" spans="1:5">
      <c r="A538" s="163" t="s">
        <v>2037</v>
      </c>
      <c r="B538" s="123" t="s">
        <v>817</v>
      </c>
      <c r="C538" s="144"/>
      <c r="D538" s="130"/>
      <c r="E538" s="168" t="e">
        <f t="shared" si="8"/>
        <v>#DIV/0!</v>
      </c>
    </row>
    <row r="539" spans="1:5">
      <c r="A539" s="163" t="s">
        <v>2038</v>
      </c>
      <c r="B539" s="123" t="s">
        <v>818</v>
      </c>
      <c r="C539" s="144"/>
      <c r="D539" s="130"/>
      <c r="E539" s="168" t="e">
        <f t="shared" si="8"/>
        <v>#DIV/0!</v>
      </c>
    </row>
    <row r="540" spans="1:5">
      <c r="A540" s="163" t="s">
        <v>2039</v>
      </c>
      <c r="B540" s="123" t="s">
        <v>819</v>
      </c>
      <c r="C540" s="144">
        <v>10</v>
      </c>
      <c r="D540" s="130">
        <v>10</v>
      </c>
      <c r="E540" s="168">
        <f t="shared" si="8"/>
        <v>1</v>
      </c>
    </row>
    <row r="541" spans="1:5">
      <c r="A541" s="163" t="s">
        <v>2040</v>
      </c>
      <c r="B541" s="123" t="s">
        <v>820</v>
      </c>
      <c r="C541" s="144"/>
      <c r="D541" s="130"/>
      <c r="E541" s="168" t="e">
        <f t="shared" si="8"/>
        <v>#DIV/0!</v>
      </c>
    </row>
    <row r="542" spans="1:5">
      <c r="A542" s="163" t="s">
        <v>2041</v>
      </c>
      <c r="B542" s="123" t="s">
        <v>821</v>
      </c>
      <c r="C542" s="144">
        <v>16</v>
      </c>
      <c r="D542" s="130">
        <v>36</v>
      </c>
      <c r="E542" s="168">
        <f t="shared" si="8"/>
        <v>0.44</v>
      </c>
    </row>
    <row r="543" spans="1:5">
      <c r="A543" s="163" t="s">
        <v>2042</v>
      </c>
      <c r="B543" s="123" t="s">
        <v>822</v>
      </c>
      <c r="C543" s="144"/>
      <c r="D543" s="130"/>
      <c r="E543" s="168" t="e">
        <f t="shared" si="8"/>
        <v>#DIV/0!</v>
      </c>
    </row>
    <row r="544" spans="1:5">
      <c r="A544" s="163" t="s">
        <v>2043</v>
      </c>
      <c r="B544" s="123" t="s">
        <v>823</v>
      </c>
      <c r="C544" s="144"/>
      <c r="D544" s="130">
        <v>10</v>
      </c>
      <c r="E544" s="168">
        <f t="shared" si="8"/>
        <v>0</v>
      </c>
    </row>
    <row r="545" spans="1:5" s="173" customFormat="1">
      <c r="A545" s="169" t="s">
        <v>2044</v>
      </c>
      <c r="B545" s="170" t="s">
        <v>2989</v>
      </c>
      <c r="C545" s="171">
        <f>SUM(C546:C553)</f>
        <v>0</v>
      </c>
      <c r="D545" s="172"/>
      <c r="E545" s="177" t="e">
        <f t="shared" si="8"/>
        <v>#DIV/0!</v>
      </c>
    </row>
    <row r="546" spans="1:5" s="173" customFormat="1">
      <c r="A546" s="169" t="s">
        <v>2045</v>
      </c>
      <c r="B546" s="170" t="s">
        <v>572</v>
      </c>
      <c r="C546" s="171"/>
      <c r="D546" s="172"/>
      <c r="E546" s="177" t="e">
        <f t="shared" si="8"/>
        <v>#DIV/0!</v>
      </c>
    </row>
    <row r="547" spans="1:5">
      <c r="A547" s="163" t="s">
        <v>2046</v>
      </c>
      <c r="B547" s="123" t="s">
        <v>573</v>
      </c>
      <c r="C547" s="144"/>
      <c r="D547" s="130"/>
      <c r="E547" s="168" t="e">
        <f t="shared" si="8"/>
        <v>#DIV/0!</v>
      </c>
    </row>
    <row r="548" spans="1:5">
      <c r="A548" s="163" t="s">
        <v>2047</v>
      </c>
      <c r="B548" s="123" t="s">
        <v>574</v>
      </c>
      <c r="C548" s="144"/>
      <c r="D548" s="130"/>
      <c r="E548" s="168" t="e">
        <f t="shared" si="8"/>
        <v>#DIV/0!</v>
      </c>
    </row>
    <row r="549" spans="1:5">
      <c r="A549" s="163" t="s">
        <v>2048</v>
      </c>
      <c r="B549" s="123" t="s">
        <v>824</v>
      </c>
      <c r="C549" s="144"/>
      <c r="D549" s="130"/>
      <c r="E549" s="168" t="e">
        <f t="shared" si="8"/>
        <v>#DIV/0!</v>
      </c>
    </row>
    <row r="550" spans="1:5">
      <c r="A550" s="163" t="s">
        <v>2049</v>
      </c>
      <c r="B550" s="123" t="s">
        <v>825</v>
      </c>
      <c r="C550" s="144"/>
      <c r="D550" s="130"/>
      <c r="E550" s="168" t="e">
        <f t="shared" si="8"/>
        <v>#DIV/0!</v>
      </c>
    </row>
    <row r="551" spans="1:5">
      <c r="A551" s="163" t="s">
        <v>2050</v>
      </c>
      <c r="B551" s="123" t="s">
        <v>826</v>
      </c>
      <c r="C551" s="144"/>
      <c r="D551" s="130"/>
      <c r="E551" s="168" t="e">
        <f t="shared" si="8"/>
        <v>#DIV/0!</v>
      </c>
    </row>
    <row r="552" spans="1:5">
      <c r="A552" s="163" t="s">
        <v>2051</v>
      </c>
      <c r="B552" s="123" t="s">
        <v>827</v>
      </c>
      <c r="C552" s="144"/>
      <c r="D552" s="130"/>
      <c r="E552" s="168" t="e">
        <f t="shared" si="8"/>
        <v>#DIV/0!</v>
      </c>
    </row>
    <row r="553" spans="1:5" s="173" customFormat="1">
      <c r="A553" s="169" t="s">
        <v>2052</v>
      </c>
      <c r="B553" s="170" t="s">
        <v>828</v>
      </c>
      <c r="C553" s="171"/>
      <c r="D553" s="172"/>
      <c r="E553" s="177" t="e">
        <f t="shared" si="8"/>
        <v>#DIV/0!</v>
      </c>
    </row>
    <row r="554" spans="1:5">
      <c r="A554" s="163" t="s">
        <v>2053</v>
      </c>
      <c r="B554" s="123" t="s">
        <v>2990</v>
      </c>
      <c r="C554" s="144">
        <f>SUM(C555:C560)</f>
        <v>29</v>
      </c>
      <c r="D554" s="130">
        <v>32</v>
      </c>
      <c r="E554" s="168">
        <f t="shared" si="8"/>
        <v>0.91</v>
      </c>
    </row>
    <row r="555" spans="1:5">
      <c r="A555" s="163" t="s">
        <v>2054</v>
      </c>
      <c r="B555" s="123" t="s">
        <v>572</v>
      </c>
      <c r="C555" s="144">
        <v>17</v>
      </c>
      <c r="D555" s="130">
        <v>20</v>
      </c>
      <c r="E555" s="168">
        <f t="shared" si="8"/>
        <v>0.85</v>
      </c>
    </row>
    <row r="556" spans="1:5">
      <c r="A556" s="163" t="s">
        <v>2055</v>
      </c>
      <c r="B556" s="123" t="s">
        <v>573</v>
      </c>
      <c r="C556" s="144"/>
      <c r="D556" s="130"/>
      <c r="E556" s="168" t="e">
        <f t="shared" si="8"/>
        <v>#DIV/0!</v>
      </c>
    </row>
    <row r="557" spans="1:5">
      <c r="A557" s="163" t="s">
        <v>2056</v>
      </c>
      <c r="B557" s="123" t="s">
        <v>574</v>
      </c>
      <c r="C557" s="144"/>
      <c r="D557" s="130"/>
      <c r="E557" s="168" t="e">
        <f t="shared" si="8"/>
        <v>#DIV/0!</v>
      </c>
    </row>
    <row r="558" spans="1:5">
      <c r="A558" s="163" t="s">
        <v>2057</v>
      </c>
      <c r="B558" s="123" t="s">
        <v>829</v>
      </c>
      <c r="C558" s="144"/>
      <c r="D558" s="130"/>
      <c r="E558" s="168" t="e">
        <f t="shared" si="8"/>
        <v>#DIV/0!</v>
      </c>
    </row>
    <row r="559" spans="1:5">
      <c r="A559" s="163" t="s">
        <v>2058</v>
      </c>
      <c r="B559" s="123" t="s">
        <v>830</v>
      </c>
      <c r="C559" s="144"/>
      <c r="D559" s="130"/>
      <c r="E559" s="168" t="e">
        <f t="shared" si="8"/>
        <v>#DIV/0!</v>
      </c>
    </row>
    <row r="560" spans="1:5">
      <c r="A560" s="163" t="s">
        <v>2059</v>
      </c>
      <c r="B560" s="123" t="s">
        <v>831</v>
      </c>
      <c r="C560" s="144">
        <v>12</v>
      </c>
      <c r="D560" s="130">
        <v>12</v>
      </c>
      <c r="E560" s="168">
        <f t="shared" si="8"/>
        <v>1</v>
      </c>
    </row>
    <row r="561" spans="1:5">
      <c r="A561" s="163" t="s">
        <v>2060</v>
      </c>
      <c r="B561" s="123" t="s">
        <v>2991</v>
      </c>
      <c r="C561" s="144">
        <f>SUM(C562:C566)</f>
        <v>0</v>
      </c>
      <c r="D561" s="130"/>
      <c r="E561" s="168" t="e">
        <f t="shared" si="8"/>
        <v>#DIV/0!</v>
      </c>
    </row>
    <row r="562" spans="1:5">
      <c r="A562" s="163" t="s">
        <v>2061</v>
      </c>
      <c r="B562" s="123" t="s">
        <v>832</v>
      </c>
      <c r="C562" s="144"/>
      <c r="D562" s="130"/>
      <c r="E562" s="168" t="e">
        <f t="shared" si="8"/>
        <v>#DIV/0!</v>
      </c>
    </row>
    <row r="563" spans="1:5">
      <c r="A563" s="163" t="s">
        <v>2062</v>
      </c>
      <c r="B563" s="123" t="s">
        <v>833</v>
      </c>
      <c r="C563" s="144"/>
      <c r="D563" s="130"/>
      <c r="E563" s="168" t="e">
        <f t="shared" si="8"/>
        <v>#DIV/0!</v>
      </c>
    </row>
    <row r="564" spans="1:5">
      <c r="A564" s="163" t="s">
        <v>2063</v>
      </c>
      <c r="B564" s="123" t="s">
        <v>834</v>
      </c>
      <c r="C564" s="144"/>
      <c r="D564" s="130"/>
      <c r="E564" s="168" t="e">
        <f t="shared" si="8"/>
        <v>#DIV/0!</v>
      </c>
    </row>
    <row r="565" spans="1:5">
      <c r="A565" s="163" t="s">
        <v>2064</v>
      </c>
      <c r="B565" s="123" t="s">
        <v>835</v>
      </c>
      <c r="C565" s="144"/>
      <c r="D565" s="130"/>
      <c r="E565" s="168" t="e">
        <f t="shared" si="8"/>
        <v>#DIV/0!</v>
      </c>
    </row>
    <row r="566" spans="1:5">
      <c r="A566" s="163" t="s">
        <v>2065</v>
      </c>
      <c r="B566" s="123" t="s">
        <v>836</v>
      </c>
      <c r="C566" s="144"/>
      <c r="D566" s="130"/>
      <c r="E566" s="168" t="e">
        <f t="shared" si="8"/>
        <v>#DIV/0!</v>
      </c>
    </row>
    <row r="567" spans="1:5">
      <c r="A567" s="163" t="s">
        <v>2066</v>
      </c>
      <c r="B567" s="123" t="s">
        <v>2992</v>
      </c>
      <c r="C567" s="144">
        <f>SUM(C568:C569)</f>
        <v>0</v>
      </c>
      <c r="D567" s="130"/>
      <c r="E567" s="168" t="e">
        <f t="shared" si="8"/>
        <v>#DIV/0!</v>
      </c>
    </row>
    <row r="568" spans="1:5">
      <c r="A568" s="163" t="s">
        <v>2067</v>
      </c>
      <c r="B568" s="123" t="s">
        <v>837</v>
      </c>
      <c r="C568" s="144"/>
      <c r="D568" s="130"/>
      <c r="E568" s="168" t="e">
        <f t="shared" si="8"/>
        <v>#DIV/0!</v>
      </c>
    </row>
    <row r="569" spans="1:5">
      <c r="A569" s="163" t="s">
        <v>2068</v>
      </c>
      <c r="B569" s="123" t="s">
        <v>838</v>
      </c>
      <c r="C569" s="144"/>
      <c r="D569" s="130"/>
      <c r="E569" s="168" t="e">
        <f t="shared" si="8"/>
        <v>#DIV/0!</v>
      </c>
    </row>
    <row r="570" spans="1:5">
      <c r="A570" s="163" t="s">
        <v>2069</v>
      </c>
      <c r="B570" s="123" t="s">
        <v>2993</v>
      </c>
      <c r="C570" s="144">
        <f>SUM(C571:C573)</f>
        <v>0</v>
      </c>
      <c r="D570" s="130">
        <v>100</v>
      </c>
      <c r="E570" s="168">
        <f t="shared" si="8"/>
        <v>0</v>
      </c>
    </row>
    <row r="571" spans="1:5">
      <c r="A571" s="163" t="s">
        <v>2070</v>
      </c>
      <c r="B571" s="123" t="s">
        <v>840</v>
      </c>
      <c r="C571" s="144"/>
      <c r="D571" s="130"/>
      <c r="E571" s="168" t="e">
        <f t="shared" si="8"/>
        <v>#DIV/0!</v>
      </c>
    </row>
    <row r="572" spans="1:5">
      <c r="A572" s="163" t="s">
        <v>2071</v>
      </c>
      <c r="B572" s="123" t="s">
        <v>841</v>
      </c>
      <c r="C572" s="144"/>
      <c r="D572" s="130"/>
      <c r="E572" s="168" t="e">
        <f t="shared" si="8"/>
        <v>#DIV/0!</v>
      </c>
    </row>
    <row r="573" spans="1:5">
      <c r="A573" s="163" t="s">
        <v>2072</v>
      </c>
      <c r="B573" s="123" t="s">
        <v>839</v>
      </c>
      <c r="C573" s="144"/>
      <c r="D573" s="130">
        <v>100</v>
      </c>
      <c r="E573" s="168">
        <f t="shared" si="8"/>
        <v>0</v>
      </c>
    </row>
    <row r="574" spans="1:5">
      <c r="A574" s="162" t="s">
        <v>2073</v>
      </c>
      <c r="B574" s="122" t="s">
        <v>2994</v>
      </c>
      <c r="C574" s="143">
        <f>C575+C589+C597+C599+C608+C612+C622+C630+C637+C644+C653+C658+C661+C664+C667+C670+C673+C677+C682+C690</f>
        <v>7913</v>
      </c>
      <c r="D574" s="130">
        <v>6632</v>
      </c>
      <c r="E574" s="168">
        <f t="shared" si="8"/>
        <v>1.19</v>
      </c>
    </row>
    <row r="575" spans="1:5">
      <c r="A575" s="163" t="s">
        <v>2074</v>
      </c>
      <c r="B575" s="123" t="s">
        <v>2995</v>
      </c>
      <c r="C575" s="144">
        <f>SUM(C576:C588)</f>
        <v>274</v>
      </c>
      <c r="D575" s="130">
        <v>278</v>
      </c>
      <c r="E575" s="168">
        <f t="shared" si="8"/>
        <v>0.99</v>
      </c>
    </row>
    <row r="576" spans="1:5">
      <c r="A576" s="163" t="s">
        <v>2075</v>
      </c>
      <c r="B576" s="123" t="s">
        <v>842</v>
      </c>
      <c r="C576" s="144">
        <v>152</v>
      </c>
      <c r="D576" s="130">
        <v>152</v>
      </c>
      <c r="E576" s="168">
        <f t="shared" si="8"/>
        <v>1</v>
      </c>
    </row>
    <row r="577" spans="1:5">
      <c r="A577" s="163" t="s">
        <v>2076</v>
      </c>
      <c r="B577" s="123" t="s">
        <v>843</v>
      </c>
      <c r="C577" s="144"/>
      <c r="D577" s="130"/>
      <c r="E577" s="168" t="e">
        <f t="shared" si="8"/>
        <v>#DIV/0!</v>
      </c>
    </row>
    <row r="578" spans="1:5">
      <c r="A578" s="163" t="s">
        <v>2077</v>
      </c>
      <c r="B578" s="123" t="s">
        <v>844</v>
      </c>
      <c r="C578" s="144"/>
      <c r="D578" s="130"/>
      <c r="E578" s="168" t="e">
        <f t="shared" si="8"/>
        <v>#DIV/0!</v>
      </c>
    </row>
    <row r="579" spans="1:5">
      <c r="A579" s="163" t="s">
        <v>2078</v>
      </c>
      <c r="B579" s="123" t="s">
        <v>845</v>
      </c>
      <c r="C579" s="144"/>
      <c r="D579" s="130"/>
      <c r="E579" s="168" t="e">
        <f t="shared" si="8"/>
        <v>#DIV/0!</v>
      </c>
    </row>
    <row r="580" spans="1:5">
      <c r="A580" s="163" t="s">
        <v>2079</v>
      </c>
      <c r="B580" s="123" t="s">
        <v>846</v>
      </c>
      <c r="C580" s="144"/>
      <c r="D580" s="130"/>
      <c r="E580" s="168" t="e">
        <f t="shared" si="8"/>
        <v>#DIV/0!</v>
      </c>
    </row>
    <row r="581" spans="1:5">
      <c r="A581" s="163" t="s">
        <v>2080</v>
      </c>
      <c r="B581" s="123" t="s">
        <v>847</v>
      </c>
      <c r="C581" s="144">
        <v>44</v>
      </c>
      <c r="D581" s="130">
        <v>41</v>
      </c>
      <c r="E581" s="168">
        <f t="shared" si="8"/>
        <v>1.07</v>
      </c>
    </row>
    <row r="582" spans="1:5">
      <c r="A582" s="163" t="s">
        <v>2081</v>
      </c>
      <c r="B582" s="123" t="s">
        <v>848</v>
      </c>
      <c r="C582" s="144"/>
      <c r="D582" s="130">
        <v>9</v>
      </c>
      <c r="E582" s="168">
        <f t="shared" ref="E582:E645" si="9">C582/D582</f>
        <v>0</v>
      </c>
    </row>
    <row r="583" spans="1:5">
      <c r="A583" s="163" t="s">
        <v>2082</v>
      </c>
      <c r="B583" s="123" t="s">
        <v>849</v>
      </c>
      <c r="C583" s="144"/>
      <c r="D583" s="130"/>
      <c r="E583" s="168" t="e">
        <f t="shared" si="9"/>
        <v>#DIV/0!</v>
      </c>
    </row>
    <row r="584" spans="1:5">
      <c r="A584" s="163" t="s">
        <v>2083</v>
      </c>
      <c r="B584" s="123" t="s">
        <v>850</v>
      </c>
      <c r="C584" s="144">
        <v>78</v>
      </c>
      <c r="D584" s="130">
        <v>76</v>
      </c>
      <c r="E584" s="168">
        <f t="shared" si="9"/>
        <v>1.03</v>
      </c>
    </row>
    <row r="585" spans="1:5">
      <c r="A585" s="163" t="s">
        <v>2084</v>
      </c>
      <c r="B585" s="123" t="s">
        <v>851</v>
      </c>
      <c r="C585" s="144"/>
      <c r="D585" s="130"/>
      <c r="E585" s="168" t="e">
        <f t="shared" si="9"/>
        <v>#DIV/0!</v>
      </c>
    </row>
    <row r="586" spans="1:5">
      <c r="A586" s="163" t="s">
        <v>2085</v>
      </c>
      <c r="B586" s="123" t="s">
        <v>852</v>
      </c>
      <c r="C586" s="144"/>
      <c r="D586" s="130"/>
      <c r="E586" s="168" t="e">
        <f t="shared" si="9"/>
        <v>#DIV/0!</v>
      </c>
    </row>
    <row r="587" spans="1:5">
      <c r="A587" s="163" t="s">
        <v>2086</v>
      </c>
      <c r="B587" s="123" t="s">
        <v>853</v>
      </c>
      <c r="C587" s="144"/>
      <c r="D587" s="130"/>
      <c r="E587" s="168" t="e">
        <f t="shared" si="9"/>
        <v>#DIV/0!</v>
      </c>
    </row>
    <row r="588" spans="1:5">
      <c r="A588" s="163" t="s">
        <v>2087</v>
      </c>
      <c r="B588" s="123" t="s">
        <v>854</v>
      </c>
      <c r="C588" s="144"/>
      <c r="D588" s="130"/>
      <c r="E588" s="168" t="e">
        <f t="shared" si="9"/>
        <v>#DIV/0!</v>
      </c>
    </row>
    <row r="589" spans="1:5" s="173" customFormat="1">
      <c r="A589" s="169" t="s">
        <v>2088</v>
      </c>
      <c r="B589" s="170" t="s">
        <v>2996</v>
      </c>
      <c r="C589" s="171">
        <f>SUM(C590:C596)</f>
        <v>1017</v>
      </c>
      <c r="D589" s="172">
        <v>702</v>
      </c>
      <c r="E589" s="177">
        <f t="shared" si="9"/>
        <v>1.45</v>
      </c>
    </row>
    <row r="590" spans="1:5">
      <c r="A590" s="163" t="s">
        <v>2089</v>
      </c>
      <c r="B590" s="123" t="s">
        <v>855</v>
      </c>
      <c r="C590" s="144">
        <v>118</v>
      </c>
      <c r="D590" s="130">
        <v>85</v>
      </c>
      <c r="E590" s="168">
        <f t="shared" si="9"/>
        <v>1.39</v>
      </c>
    </row>
    <row r="591" spans="1:5">
      <c r="A591" s="163" t="s">
        <v>2090</v>
      </c>
      <c r="B591" s="123" t="s">
        <v>856</v>
      </c>
      <c r="C591" s="144"/>
      <c r="D591" s="130"/>
      <c r="E591" s="168" t="e">
        <f t="shared" si="9"/>
        <v>#DIV/0!</v>
      </c>
    </row>
    <row r="592" spans="1:5">
      <c r="A592" s="163" t="s">
        <v>2091</v>
      </c>
      <c r="B592" s="123" t="s">
        <v>857</v>
      </c>
      <c r="C592" s="144"/>
      <c r="D592" s="130"/>
      <c r="E592" s="168" t="e">
        <f t="shared" si="9"/>
        <v>#DIV/0!</v>
      </c>
    </row>
    <row r="593" spans="1:5">
      <c r="A593" s="163" t="s">
        <v>2092</v>
      </c>
      <c r="B593" s="123" t="s">
        <v>858</v>
      </c>
      <c r="C593" s="144"/>
      <c r="D593" s="130"/>
      <c r="E593" s="168" t="e">
        <f t="shared" si="9"/>
        <v>#DIV/0!</v>
      </c>
    </row>
    <row r="594" spans="1:5">
      <c r="A594" s="163" t="s">
        <v>2093</v>
      </c>
      <c r="B594" s="123" t="s">
        <v>859</v>
      </c>
      <c r="C594" s="144">
        <v>200</v>
      </c>
      <c r="D594" s="130"/>
      <c r="E594" s="168" t="e">
        <f t="shared" si="9"/>
        <v>#DIV/0!</v>
      </c>
    </row>
    <row r="595" spans="1:5">
      <c r="A595" s="163" t="s">
        <v>2094</v>
      </c>
      <c r="B595" s="123" t="s">
        <v>860</v>
      </c>
      <c r="C595" s="144">
        <v>698</v>
      </c>
      <c r="D595" s="130">
        <v>616</v>
      </c>
      <c r="E595" s="168">
        <f t="shared" si="9"/>
        <v>1.1299999999999999</v>
      </c>
    </row>
    <row r="596" spans="1:5">
      <c r="A596" s="163" t="s">
        <v>2095</v>
      </c>
      <c r="B596" s="123" t="s">
        <v>861</v>
      </c>
      <c r="C596" s="144">
        <v>1</v>
      </c>
      <c r="D596" s="130">
        <v>1</v>
      </c>
      <c r="E596" s="168">
        <f t="shared" si="9"/>
        <v>1</v>
      </c>
    </row>
    <row r="597" spans="1:5">
      <c r="A597" s="163" t="s">
        <v>2096</v>
      </c>
      <c r="B597" s="123" t="s">
        <v>2997</v>
      </c>
      <c r="C597" s="144">
        <f>SUM(C598)</f>
        <v>0</v>
      </c>
      <c r="D597" s="130"/>
      <c r="E597" s="168" t="e">
        <f t="shared" si="9"/>
        <v>#DIV/0!</v>
      </c>
    </row>
    <row r="598" spans="1:5">
      <c r="A598" s="163" t="s">
        <v>2097</v>
      </c>
      <c r="B598" s="123" t="s">
        <v>862</v>
      </c>
      <c r="C598" s="144"/>
      <c r="D598" s="130"/>
      <c r="E598" s="168" t="e">
        <f t="shared" si="9"/>
        <v>#DIV/0!</v>
      </c>
    </row>
    <row r="599" spans="1:5">
      <c r="A599" s="163" t="s">
        <v>2098</v>
      </c>
      <c r="B599" s="123" t="s">
        <v>2998</v>
      </c>
      <c r="C599" s="144">
        <f>SUM(C600:C607)</f>
        <v>3578</v>
      </c>
      <c r="D599" s="130">
        <v>2595</v>
      </c>
      <c r="E599" s="168">
        <f t="shared" si="9"/>
        <v>1.38</v>
      </c>
    </row>
    <row r="600" spans="1:5">
      <c r="A600" s="163" t="s">
        <v>2099</v>
      </c>
      <c r="B600" s="123" t="s">
        <v>863</v>
      </c>
      <c r="C600" s="144">
        <v>21</v>
      </c>
      <c r="D600" s="130">
        <v>26</v>
      </c>
      <c r="E600" s="168">
        <f t="shared" si="9"/>
        <v>0.81</v>
      </c>
    </row>
    <row r="601" spans="1:5">
      <c r="A601" s="163" t="s">
        <v>2100</v>
      </c>
      <c r="B601" s="123" t="s">
        <v>864</v>
      </c>
      <c r="C601" s="144"/>
      <c r="D601" s="130">
        <v>1</v>
      </c>
      <c r="E601" s="168">
        <f t="shared" si="9"/>
        <v>0</v>
      </c>
    </row>
    <row r="602" spans="1:5">
      <c r="A602" s="163" t="s">
        <v>2101</v>
      </c>
      <c r="B602" s="123" t="s">
        <v>865</v>
      </c>
      <c r="C602" s="144"/>
      <c r="D602" s="130"/>
      <c r="E602" s="168" t="e">
        <f t="shared" si="9"/>
        <v>#DIV/0!</v>
      </c>
    </row>
    <row r="603" spans="1:5">
      <c r="A603" s="163" t="s">
        <v>2102</v>
      </c>
      <c r="B603" s="123" t="s">
        <v>866</v>
      </c>
      <c r="C603" s="144"/>
      <c r="D603" s="130"/>
      <c r="E603" s="168" t="e">
        <f t="shared" si="9"/>
        <v>#DIV/0!</v>
      </c>
    </row>
    <row r="604" spans="1:5">
      <c r="A604" s="163" t="s">
        <v>2103</v>
      </c>
      <c r="B604" s="123" t="s">
        <v>867</v>
      </c>
      <c r="C604" s="144">
        <v>1257</v>
      </c>
      <c r="D604" s="130">
        <v>1057</v>
      </c>
      <c r="E604" s="168">
        <f t="shared" si="9"/>
        <v>1.19</v>
      </c>
    </row>
    <row r="605" spans="1:5">
      <c r="A605" s="163" t="s">
        <v>2104</v>
      </c>
      <c r="B605" s="123" t="s">
        <v>868</v>
      </c>
      <c r="C605" s="144"/>
      <c r="D605" s="130">
        <v>11</v>
      </c>
      <c r="E605" s="168">
        <f t="shared" si="9"/>
        <v>0</v>
      </c>
    </row>
    <row r="606" spans="1:5">
      <c r="A606" s="163" t="s">
        <v>2105</v>
      </c>
      <c r="B606" s="123" t="s">
        <v>869</v>
      </c>
      <c r="C606" s="144">
        <v>2300</v>
      </c>
      <c r="D606" s="130">
        <v>1500</v>
      </c>
      <c r="E606" s="168">
        <f t="shared" si="9"/>
        <v>1.53</v>
      </c>
    </row>
    <row r="607" spans="1:5">
      <c r="A607" s="163" t="s">
        <v>2106</v>
      </c>
      <c r="B607" s="123" t="s">
        <v>870</v>
      </c>
      <c r="C607" s="144"/>
      <c r="D607" s="130"/>
      <c r="E607" s="168" t="e">
        <f t="shared" si="9"/>
        <v>#DIV/0!</v>
      </c>
    </row>
    <row r="608" spans="1:5">
      <c r="A608" s="163" t="s">
        <v>2107</v>
      </c>
      <c r="B608" s="123" t="s">
        <v>2999</v>
      </c>
      <c r="C608" s="144">
        <f>SUM(C609:C611)</f>
        <v>0</v>
      </c>
      <c r="D608" s="130"/>
      <c r="E608" s="168" t="e">
        <f t="shared" si="9"/>
        <v>#DIV/0!</v>
      </c>
    </row>
    <row r="609" spans="1:5">
      <c r="A609" s="163" t="s">
        <v>2108</v>
      </c>
      <c r="B609" s="123" t="s">
        <v>871</v>
      </c>
      <c r="C609" s="144"/>
      <c r="D609" s="130"/>
      <c r="E609" s="168" t="e">
        <f t="shared" si="9"/>
        <v>#DIV/0!</v>
      </c>
    </row>
    <row r="610" spans="1:5">
      <c r="A610" s="163" t="s">
        <v>2109</v>
      </c>
      <c r="B610" s="123" t="s">
        <v>872</v>
      </c>
      <c r="C610" s="144"/>
      <c r="D610" s="130"/>
      <c r="E610" s="168" t="e">
        <f t="shared" si="9"/>
        <v>#DIV/0!</v>
      </c>
    </row>
    <row r="611" spans="1:5">
      <c r="A611" s="163" t="s">
        <v>2110</v>
      </c>
      <c r="B611" s="123" t="s">
        <v>873</v>
      </c>
      <c r="C611" s="144"/>
      <c r="D611" s="130"/>
      <c r="E611" s="168" t="e">
        <f t="shared" si="9"/>
        <v>#DIV/0!</v>
      </c>
    </row>
    <row r="612" spans="1:5">
      <c r="A612" s="163" t="s">
        <v>2111</v>
      </c>
      <c r="B612" s="123" t="s">
        <v>3000</v>
      </c>
      <c r="C612" s="144">
        <f>SUM(C613:C621)</f>
        <v>0</v>
      </c>
      <c r="D612" s="130"/>
      <c r="E612" s="168" t="e">
        <f t="shared" si="9"/>
        <v>#DIV/0!</v>
      </c>
    </row>
    <row r="613" spans="1:5">
      <c r="A613" s="163" t="s">
        <v>2112</v>
      </c>
      <c r="B613" s="123" t="s">
        <v>874</v>
      </c>
      <c r="C613" s="144"/>
      <c r="D613" s="130"/>
      <c r="E613" s="168" t="e">
        <f t="shared" si="9"/>
        <v>#DIV/0!</v>
      </c>
    </row>
    <row r="614" spans="1:5">
      <c r="A614" s="163" t="s">
        <v>2113</v>
      </c>
      <c r="B614" s="123" t="s">
        <v>875</v>
      </c>
      <c r="C614" s="144"/>
      <c r="D614" s="130"/>
      <c r="E614" s="168" t="e">
        <f t="shared" si="9"/>
        <v>#DIV/0!</v>
      </c>
    </row>
    <row r="615" spans="1:5">
      <c r="A615" s="163" t="s">
        <v>2114</v>
      </c>
      <c r="B615" s="123" t="s">
        <v>876</v>
      </c>
      <c r="C615" s="144"/>
      <c r="D615" s="130"/>
      <c r="E615" s="168" t="e">
        <f t="shared" si="9"/>
        <v>#DIV/0!</v>
      </c>
    </row>
    <row r="616" spans="1:5">
      <c r="A616" s="163" t="s">
        <v>2115</v>
      </c>
      <c r="B616" s="123" t="s">
        <v>877</v>
      </c>
      <c r="C616" s="144"/>
      <c r="D616" s="130"/>
      <c r="E616" s="168" t="e">
        <f t="shared" si="9"/>
        <v>#DIV/0!</v>
      </c>
    </row>
    <row r="617" spans="1:5">
      <c r="A617" s="163" t="s">
        <v>2116</v>
      </c>
      <c r="B617" s="123" t="s">
        <v>878</v>
      </c>
      <c r="C617" s="144"/>
      <c r="D617" s="130"/>
      <c r="E617" s="168" t="e">
        <f t="shared" si="9"/>
        <v>#DIV/0!</v>
      </c>
    </row>
    <row r="618" spans="1:5">
      <c r="A618" s="163" t="s">
        <v>2117</v>
      </c>
      <c r="B618" s="123" t="s">
        <v>879</v>
      </c>
      <c r="C618" s="144"/>
      <c r="D618" s="130"/>
      <c r="E618" s="168" t="e">
        <f t="shared" si="9"/>
        <v>#DIV/0!</v>
      </c>
    </row>
    <row r="619" spans="1:5">
      <c r="A619" s="163" t="s">
        <v>2118</v>
      </c>
      <c r="B619" s="123" t="s">
        <v>880</v>
      </c>
      <c r="C619" s="144"/>
      <c r="D619" s="130"/>
      <c r="E619" s="168" t="e">
        <f t="shared" si="9"/>
        <v>#DIV/0!</v>
      </c>
    </row>
    <row r="620" spans="1:5">
      <c r="A620" s="163" t="s">
        <v>2119</v>
      </c>
      <c r="B620" s="123" t="s">
        <v>881</v>
      </c>
      <c r="C620" s="144"/>
      <c r="D620" s="130"/>
      <c r="E620" s="168" t="e">
        <f t="shared" si="9"/>
        <v>#DIV/0!</v>
      </c>
    </row>
    <row r="621" spans="1:5">
      <c r="A621" s="163" t="s">
        <v>2120</v>
      </c>
      <c r="B621" s="123" t="s">
        <v>882</v>
      </c>
      <c r="C621" s="144"/>
      <c r="D621" s="130"/>
      <c r="E621" s="168" t="e">
        <f t="shared" si="9"/>
        <v>#DIV/0!</v>
      </c>
    </row>
    <row r="622" spans="1:5">
      <c r="A622" s="163" t="s">
        <v>2121</v>
      </c>
      <c r="B622" s="123" t="s">
        <v>3001</v>
      </c>
      <c r="C622" s="144">
        <f>SUM(C623:C629)</f>
        <v>221</v>
      </c>
      <c r="D622" s="130">
        <v>244</v>
      </c>
      <c r="E622" s="168">
        <f t="shared" si="9"/>
        <v>0.91</v>
      </c>
    </row>
    <row r="623" spans="1:5">
      <c r="A623" s="163" t="s">
        <v>2122</v>
      </c>
      <c r="B623" s="123" t="s">
        <v>883</v>
      </c>
      <c r="C623" s="144"/>
      <c r="D623" s="130"/>
      <c r="E623" s="168" t="e">
        <f t="shared" si="9"/>
        <v>#DIV/0!</v>
      </c>
    </row>
    <row r="624" spans="1:5">
      <c r="A624" s="163" t="s">
        <v>2123</v>
      </c>
      <c r="B624" s="123" t="s">
        <v>884</v>
      </c>
      <c r="C624" s="144"/>
      <c r="D624" s="130"/>
      <c r="E624" s="168" t="e">
        <f t="shared" si="9"/>
        <v>#DIV/0!</v>
      </c>
    </row>
    <row r="625" spans="1:5">
      <c r="A625" s="163" t="s">
        <v>2124</v>
      </c>
      <c r="B625" s="123" t="s">
        <v>885</v>
      </c>
      <c r="C625" s="144">
        <v>23</v>
      </c>
      <c r="D625" s="130">
        <v>24</v>
      </c>
      <c r="E625" s="168">
        <f t="shared" si="9"/>
        <v>0.96</v>
      </c>
    </row>
    <row r="626" spans="1:5">
      <c r="A626" s="163" t="s">
        <v>2125</v>
      </c>
      <c r="B626" s="123" t="s">
        <v>886</v>
      </c>
      <c r="C626" s="144"/>
      <c r="D626" s="130"/>
      <c r="E626" s="168" t="e">
        <f t="shared" si="9"/>
        <v>#DIV/0!</v>
      </c>
    </row>
    <row r="627" spans="1:5">
      <c r="A627" s="163" t="s">
        <v>2126</v>
      </c>
      <c r="B627" s="123" t="s">
        <v>887</v>
      </c>
      <c r="C627" s="144">
        <v>193</v>
      </c>
      <c r="D627" s="130">
        <v>193</v>
      </c>
      <c r="E627" s="168">
        <f t="shared" si="9"/>
        <v>1</v>
      </c>
    </row>
    <row r="628" spans="1:5">
      <c r="A628" s="163" t="s">
        <v>2127</v>
      </c>
      <c r="B628" s="123" t="s">
        <v>888</v>
      </c>
      <c r="C628" s="144">
        <v>1</v>
      </c>
      <c r="D628" s="130">
        <v>1</v>
      </c>
      <c r="E628" s="168">
        <f t="shared" si="9"/>
        <v>1</v>
      </c>
    </row>
    <row r="629" spans="1:5">
      <c r="A629" s="163" t="s">
        <v>2128</v>
      </c>
      <c r="B629" s="123" t="s">
        <v>889</v>
      </c>
      <c r="C629" s="144">
        <f>3.93+0.09</f>
        <v>4</v>
      </c>
      <c r="D629" s="130">
        <v>26</v>
      </c>
      <c r="E629" s="168">
        <f t="shared" si="9"/>
        <v>0.15</v>
      </c>
    </row>
    <row r="630" spans="1:5">
      <c r="A630" s="163" t="s">
        <v>2129</v>
      </c>
      <c r="B630" s="123" t="s">
        <v>3002</v>
      </c>
      <c r="C630" s="144">
        <f>SUM(C631:C636)</f>
        <v>67</v>
      </c>
      <c r="D630" s="172">
        <v>85</v>
      </c>
      <c r="E630" s="168">
        <f t="shared" si="9"/>
        <v>0.79</v>
      </c>
    </row>
    <row r="631" spans="1:5">
      <c r="A631" s="163" t="s">
        <v>2130</v>
      </c>
      <c r="B631" s="123" t="s">
        <v>890</v>
      </c>
      <c r="C631" s="144">
        <v>67</v>
      </c>
      <c r="D631" s="130">
        <v>67</v>
      </c>
      <c r="E631" s="168">
        <f t="shared" si="9"/>
        <v>1</v>
      </c>
    </row>
    <row r="632" spans="1:5">
      <c r="A632" s="163" t="s">
        <v>2131</v>
      </c>
      <c r="B632" s="123" t="s">
        <v>891</v>
      </c>
      <c r="C632" s="144"/>
      <c r="D632" s="130"/>
      <c r="E632" s="168" t="e">
        <f t="shared" si="9"/>
        <v>#DIV/0!</v>
      </c>
    </row>
    <row r="633" spans="1:5">
      <c r="A633" s="163" t="s">
        <v>2132</v>
      </c>
      <c r="B633" s="123" t="s">
        <v>892</v>
      </c>
      <c r="C633" s="144"/>
      <c r="D633" s="130"/>
      <c r="E633" s="168" t="e">
        <f t="shared" si="9"/>
        <v>#DIV/0!</v>
      </c>
    </row>
    <row r="634" spans="1:5">
      <c r="A634" s="163" t="s">
        <v>2133</v>
      </c>
      <c r="B634" s="123" t="s">
        <v>893</v>
      </c>
      <c r="C634" s="144"/>
      <c r="D634" s="130"/>
      <c r="E634" s="168" t="e">
        <f t="shared" si="9"/>
        <v>#DIV/0!</v>
      </c>
    </row>
    <row r="635" spans="1:5">
      <c r="A635" s="163" t="s">
        <v>2134</v>
      </c>
      <c r="B635" s="170" t="s">
        <v>894</v>
      </c>
      <c r="C635" s="144"/>
      <c r="D635" s="130">
        <v>18</v>
      </c>
      <c r="E635" s="168">
        <f t="shared" si="9"/>
        <v>0</v>
      </c>
    </row>
    <row r="636" spans="1:5">
      <c r="A636" s="163" t="s">
        <v>2135</v>
      </c>
      <c r="B636" s="123" t="s">
        <v>895</v>
      </c>
      <c r="C636" s="144"/>
      <c r="D636" s="130"/>
      <c r="E636" s="168" t="e">
        <f t="shared" si="9"/>
        <v>#DIV/0!</v>
      </c>
    </row>
    <row r="637" spans="1:5">
      <c r="A637" s="163" t="s">
        <v>2136</v>
      </c>
      <c r="B637" s="123" t="s">
        <v>3003</v>
      </c>
      <c r="C637" s="144">
        <f>SUM(C638:C643)</f>
        <v>389</v>
      </c>
      <c r="D637" s="130">
        <v>383</v>
      </c>
      <c r="E637" s="168">
        <f t="shared" si="9"/>
        <v>1.02</v>
      </c>
    </row>
    <row r="638" spans="1:5">
      <c r="A638" s="163" t="s">
        <v>2137</v>
      </c>
      <c r="B638" s="123" t="s">
        <v>896</v>
      </c>
      <c r="C638" s="144">
        <v>2</v>
      </c>
      <c r="D638" s="130"/>
      <c r="E638" s="168" t="e">
        <f t="shared" si="9"/>
        <v>#DIV/0!</v>
      </c>
    </row>
    <row r="639" spans="1:5">
      <c r="A639" s="163" t="s">
        <v>2138</v>
      </c>
      <c r="B639" s="123" t="s">
        <v>897</v>
      </c>
      <c r="C639" s="144">
        <v>316</v>
      </c>
      <c r="D639" s="130">
        <v>325</v>
      </c>
      <c r="E639" s="168">
        <f t="shared" si="9"/>
        <v>0.97</v>
      </c>
    </row>
    <row r="640" spans="1:5">
      <c r="A640" s="163" t="s">
        <v>2139</v>
      </c>
      <c r="B640" s="123" t="s">
        <v>898</v>
      </c>
      <c r="C640" s="144"/>
      <c r="D640" s="130"/>
      <c r="E640" s="168" t="e">
        <f t="shared" si="9"/>
        <v>#DIV/0!</v>
      </c>
    </row>
    <row r="641" spans="1:5">
      <c r="A641" s="163" t="s">
        <v>2140</v>
      </c>
      <c r="B641" s="123" t="s">
        <v>899</v>
      </c>
      <c r="C641" s="144"/>
      <c r="D641" s="130"/>
      <c r="E641" s="168" t="e">
        <f t="shared" si="9"/>
        <v>#DIV/0!</v>
      </c>
    </row>
    <row r="642" spans="1:5">
      <c r="A642" s="163" t="s">
        <v>2141</v>
      </c>
      <c r="B642" s="123" t="s">
        <v>900</v>
      </c>
      <c r="C642" s="144"/>
      <c r="D642" s="130"/>
      <c r="E642" s="168" t="e">
        <f t="shared" si="9"/>
        <v>#DIV/0!</v>
      </c>
    </row>
    <row r="643" spans="1:5">
      <c r="A643" s="163" t="s">
        <v>2142</v>
      </c>
      <c r="B643" s="123" t="s">
        <v>901</v>
      </c>
      <c r="C643" s="144">
        <v>71</v>
      </c>
      <c r="D643" s="130">
        <v>58</v>
      </c>
      <c r="E643" s="168">
        <f t="shared" si="9"/>
        <v>1.22</v>
      </c>
    </row>
    <row r="644" spans="1:5">
      <c r="A644" s="163" t="s">
        <v>2143</v>
      </c>
      <c r="B644" s="123" t="s">
        <v>3004</v>
      </c>
      <c r="C644" s="144">
        <f>SUM(C645:C652)</f>
        <v>212</v>
      </c>
      <c r="D644" s="130">
        <v>58</v>
      </c>
      <c r="E644" s="168">
        <f t="shared" si="9"/>
        <v>3.66</v>
      </c>
    </row>
    <row r="645" spans="1:5">
      <c r="A645" s="163" t="s">
        <v>2144</v>
      </c>
      <c r="B645" s="123" t="s">
        <v>902</v>
      </c>
      <c r="C645" s="144">
        <v>46</v>
      </c>
      <c r="D645" s="130">
        <v>44</v>
      </c>
      <c r="E645" s="168">
        <f t="shared" si="9"/>
        <v>1.05</v>
      </c>
    </row>
    <row r="646" spans="1:5">
      <c r="A646" s="163" t="s">
        <v>2145</v>
      </c>
      <c r="B646" s="123" t="s">
        <v>903</v>
      </c>
      <c r="C646" s="144"/>
      <c r="D646" s="130"/>
      <c r="E646" s="168" t="e">
        <f t="shared" ref="E646:E709" si="10">C646/D646</f>
        <v>#DIV/0!</v>
      </c>
    </row>
    <row r="647" spans="1:5">
      <c r="A647" s="163" t="s">
        <v>2146</v>
      </c>
      <c r="B647" s="123" t="s">
        <v>904</v>
      </c>
      <c r="C647" s="144"/>
      <c r="D647" s="130"/>
      <c r="E647" s="168" t="e">
        <f t="shared" si="10"/>
        <v>#DIV/0!</v>
      </c>
    </row>
    <row r="648" spans="1:5">
      <c r="A648" s="163" t="s">
        <v>2147</v>
      </c>
      <c r="B648" s="123" t="s">
        <v>905</v>
      </c>
      <c r="C648" s="144"/>
      <c r="D648" s="130">
        <v>14</v>
      </c>
      <c r="E648" s="168">
        <f t="shared" si="10"/>
        <v>0</v>
      </c>
    </row>
    <row r="649" spans="1:5">
      <c r="A649" s="163" t="s">
        <v>2148</v>
      </c>
      <c r="B649" s="123" t="s">
        <v>906</v>
      </c>
      <c r="C649" s="144"/>
      <c r="D649" s="130"/>
      <c r="E649" s="168" t="e">
        <f t="shared" si="10"/>
        <v>#DIV/0!</v>
      </c>
    </row>
    <row r="650" spans="1:5">
      <c r="A650" s="163" t="s">
        <v>2149</v>
      </c>
      <c r="B650" s="123" t="s">
        <v>907</v>
      </c>
      <c r="C650" s="144"/>
      <c r="D650" s="130"/>
      <c r="E650" s="168" t="e">
        <f t="shared" si="10"/>
        <v>#DIV/0!</v>
      </c>
    </row>
    <row r="651" spans="1:5">
      <c r="A651" s="163" t="s">
        <v>2150</v>
      </c>
      <c r="B651" s="123" t="s">
        <v>908</v>
      </c>
      <c r="C651" s="144">
        <v>166</v>
      </c>
      <c r="D651" s="130"/>
      <c r="E651" s="168" t="e">
        <f t="shared" si="10"/>
        <v>#DIV/0!</v>
      </c>
    </row>
    <row r="652" spans="1:5">
      <c r="A652" s="163" t="s">
        <v>2151</v>
      </c>
      <c r="B652" s="123" t="s">
        <v>909</v>
      </c>
      <c r="C652" s="144"/>
      <c r="D652" s="130"/>
      <c r="E652" s="168" t="e">
        <f t="shared" si="10"/>
        <v>#DIV/0!</v>
      </c>
    </row>
    <row r="653" spans="1:5">
      <c r="A653" s="163" t="s">
        <v>2152</v>
      </c>
      <c r="B653" s="123" t="s">
        <v>3005</v>
      </c>
      <c r="C653" s="144">
        <f>SUM(C654:C657)</f>
        <v>17</v>
      </c>
      <c r="D653" s="130">
        <v>15</v>
      </c>
      <c r="E653" s="168">
        <f t="shared" si="10"/>
        <v>1.1299999999999999</v>
      </c>
    </row>
    <row r="654" spans="1:5">
      <c r="A654" s="163" t="s">
        <v>2153</v>
      </c>
      <c r="B654" s="123" t="s">
        <v>910</v>
      </c>
      <c r="C654" s="144">
        <v>17</v>
      </c>
      <c r="D654" s="130">
        <v>15</v>
      </c>
      <c r="E654" s="168">
        <f t="shared" si="10"/>
        <v>1.1299999999999999</v>
      </c>
    </row>
    <row r="655" spans="1:5">
      <c r="A655" s="163" t="s">
        <v>2154</v>
      </c>
      <c r="B655" s="123" t="s">
        <v>911</v>
      </c>
      <c r="C655" s="144"/>
      <c r="D655" s="130"/>
      <c r="E655" s="168" t="e">
        <f t="shared" si="10"/>
        <v>#DIV/0!</v>
      </c>
    </row>
    <row r="656" spans="1:5">
      <c r="A656" s="163" t="s">
        <v>2155</v>
      </c>
      <c r="B656" s="123" t="s">
        <v>912</v>
      </c>
      <c r="C656" s="144"/>
      <c r="D656" s="130"/>
      <c r="E656" s="168" t="e">
        <f t="shared" si="10"/>
        <v>#DIV/0!</v>
      </c>
    </row>
    <row r="657" spans="1:5">
      <c r="A657" s="163" t="s">
        <v>2156</v>
      </c>
      <c r="B657" s="123" t="s">
        <v>913</v>
      </c>
      <c r="C657" s="144"/>
      <c r="D657" s="130"/>
      <c r="E657" s="168" t="e">
        <f t="shared" si="10"/>
        <v>#DIV/0!</v>
      </c>
    </row>
    <row r="658" spans="1:5">
      <c r="A658" s="163" t="s">
        <v>2157</v>
      </c>
      <c r="B658" s="123" t="s">
        <v>3006</v>
      </c>
      <c r="C658" s="144">
        <f>SUM(C659:C660)</f>
        <v>667</v>
      </c>
      <c r="D658" s="130">
        <v>454</v>
      </c>
      <c r="E658" s="168">
        <f t="shared" si="10"/>
        <v>1.47</v>
      </c>
    </row>
    <row r="659" spans="1:5">
      <c r="A659" s="163" t="s">
        <v>2158</v>
      </c>
      <c r="B659" s="123" t="s">
        <v>914</v>
      </c>
      <c r="C659" s="144">
        <f>454+154</f>
        <v>608</v>
      </c>
      <c r="D659" s="130">
        <v>454</v>
      </c>
      <c r="E659" s="168">
        <f t="shared" si="10"/>
        <v>1.34</v>
      </c>
    </row>
    <row r="660" spans="1:5">
      <c r="A660" s="163" t="s">
        <v>2159</v>
      </c>
      <c r="B660" s="123" t="s">
        <v>915</v>
      </c>
      <c r="C660" s="144">
        <v>59</v>
      </c>
      <c r="D660" s="130"/>
      <c r="E660" s="168" t="e">
        <f t="shared" si="10"/>
        <v>#DIV/0!</v>
      </c>
    </row>
    <row r="661" spans="1:5">
      <c r="A661" s="163" t="s">
        <v>2160</v>
      </c>
      <c r="B661" s="123" t="s">
        <v>3007</v>
      </c>
      <c r="C661" s="144">
        <f>SUM(C662:C663)</f>
        <v>98</v>
      </c>
      <c r="D661" s="130"/>
      <c r="E661" s="168" t="e">
        <f t="shared" si="10"/>
        <v>#DIV/0!</v>
      </c>
    </row>
    <row r="662" spans="1:5">
      <c r="A662" s="163" t="s">
        <v>2161</v>
      </c>
      <c r="B662" s="123" t="s">
        <v>916</v>
      </c>
      <c r="C662" s="144">
        <f>70+28</f>
        <v>98</v>
      </c>
      <c r="D662" s="130"/>
      <c r="E662" s="168" t="e">
        <f t="shared" si="10"/>
        <v>#DIV/0!</v>
      </c>
    </row>
    <row r="663" spans="1:5">
      <c r="A663" s="163" t="s">
        <v>2162</v>
      </c>
      <c r="B663" s="123" t="s">
        <v>917</v>
      </c>
      <c r="C663" s="144"/>
      <c r="D663" s="130"/>
      <c r="E663" s="168" t="e">
        <f t="shared" si="10"/>
        <v>#DIV/0!</v>
      </c>
    </row>
    <row r="664" spans="1:5">
      <c r="A664" s="163" t="s">
        <v>2163</v>
      </c>
      <c r="B664" s="123" t="s">
        <v>3008</v>
      </c>
      <c r="C664" s="144">
        <f>SUM(C665:C666)</f>
        <v>59</v>
      </c>
      <c r="D664" s="130"/>
      <c r="E664" s="168" t="e">
        <f t="shared" si="10"/>
        <v>#DIV/0!</v>
      </c>
    </row>
    <row r="665" spans="1:5">
      <c r="A665" s="163" t="s">
        <v>2164</v>
      </c>
      <c r="B665" s="123" t="s">
        <v>918</v>
      </c>
      <c r="C665" s="144">
        <v>23</v>
      </c>
      <c r="D665" s="130"/>
      <c r="E665" s="168" t="e">
        <f t="shared" si="10"/>
        <v>#DIV/0!</v>
      </c>
    </row>
    <row r="666" spans="1:5">
      <c r="A666" s="163" t="s">
        <v>2165</v>
      </c>
      <c r="B666" s="123" t="s">
        <v>919</v>
      </c>
      <c r="C666" s="144">
        <v>36</v>
      </c>
      <c r="D666" s="130"/>
      <c r="E666" s="168" t="e">
        <f t="shared" si="10"/>
        <v>#DIV/0!</v>
      </c>
    </row>
    <row r="667" spans="1:5">
      <c r="A667" s="163" t="s">
        <v>2166</v>
      </c>
      <c r="B667" s="123" t="s">
        <v>3009</v>
      </c>
      <c r="C667" s="144">
        <f>SUM(C668:C669)</f>
        <v>0</v>
      </c>
      <c r="D667" s="130"/>
      <c r="E667" s="168" t="e">
        <f t="shared" si="10"/>
        <v>#DIV/0!</v>
      </c>
    </row>
    <row r="668" spans="1:5">
      <c r="A668" s="163" t="s">
        <v>2167</v>
      </c>
      <c r="B668" s="123" t="s">
        <v>920</v>
      </c>
      <c r="C668" s="144"/>
      <c r="D668" s="130"/>
      <c r="E668" s="168" t="e">
        <f t="shared" si="10"/>
        <v>#DIV/0!</v>
      </c>
    </row>
    <row r="669" spans="1:5">
      <c r="A669" s="163" t="s">
        <v>2168</v>
      </c>
      <c r="B669" s="123" t="s">
        <v>921</v>
      </c>
      <c r="C669" s="144"/>
      <c r="D669" s="130"/>
      <c r="E669" s="168" t="e">
        <f t="shared" si="10"/>
        <v>#DIV/0!</v>
      </c>
    </row>
    <row r="670" spans="1:5">
      <c r="A670" s="163" t="s">
        <v>2169</v>
      </c>
      <c r="B670" s="123" t="s">
        <v>3010</v>
      </c>
      <c r="C670" s="144">
        <f>SUM(C671:C672)</f>
        <v>0</v>
      </c>
      <c r="D670" s="130"/>
      <c r="E670" s="168" t="e">
        <f t="shared" si="10"/>
        <v>#DIV/0!</v>
      </c>
    </row>
    <row r="671" spans="1:5">
      <c r="A671" s="163" t="s">
        <v>2170</v>
      </c>
      <c r="B671" s="123" t="s">
        <v>922</v>
      </c>
      <c r="C671" s="144"/>
      <c r="D671" s="130"/>
      <c r="E671" s="168" t="e">
        <f t="shared" si="10"/>
        <v>#DIV/0!</v>
      </c>
    </row>
    <row r="672" spans="1:5">
      <c r="A672" s="163" t="s">
        <v>2171</v>
      </c>
      <c r="B672" s="123" t="s">
        <v>923</v>
      </c>
      <c r="C672" s="144"/>
      <c r="D672" s="130"/>
      <c r="E672" s="168" t="e">
        <f t="shared" si="10"/>
        <v>#DIV/0!</v>
      </c>
    </row>
    <row r="673" spans="1:5">
      <c r="A673" s="163" t="s">
        <v>2172</v>
      </c>
      <c r="B673" s="123" t="s">
        <v>3011</v>
      </c>
      <c r="C673" s="144">
        <f>SUM(C674:C676)</f>
        <v>1250</v>
      </c>
      <c r="D673" s="130">
        <v>1319</v>
      </c>
      <c r="E673" s="168">
        <f t="shared" si="10"/>
        <v>0.95</v>
      </c>
    </row>
    <row r="674" spans="1:5">
      <c r="A674" s="163" t="s">
        <v>2173</v>
      </c>
      <c r="B674" s="123" t="s">
        <v>924</v>
      </c>
      <c r="C674" s="144"/>
      <c r="D674" s="130"/>
      <c r="E674" s="168" t="e">
        <f t="shared" si="10"/>
        <v>#DIV/0!</v>
      </c>
    </row>
    <row r="675" spans="1:5">
      <c r="A675" s="163" t="s">
        <v>2174</v>
      </c>
      <c r="B675" s="123" t="s">
        <v>925</v>
      </c>
      <c r="C675" s="144">
        <v>1250</v>
      </c>
      <c r="D675" s="130">
        <v>1319</v>
      </c>
      <c r="E675" s="168">
        <f t="shared" si="10"/>
        <v>0.95</v>
      </c>
    </row>
    <row r="676" spans="1:5">
      <c r="A676" s="163" t="s">
        <v>2175</v>
      </c>
      <c r="B676" s="123" t="s">
        <v>926</v>
      </c>
      <c r="C676" s="144"/>
      <c r="D676" s="130"/>
      <c r="E676" s="168" t="e">
        <f t="shared" si="10"/>
        <v>#DIV/0!</v>
      </c>
    </row>
    <row r="677" spans="1:5">
      <c r="A677" s="163" t="s">
        <v>2176</v>
      </c>
      <c r="B677" s="123" t="s">
        <v>3012</v>
      </c>
      <c r="C677" s="144">
        <f>SUM(C678:C681)</f>
        <v>0</v>
      </c>
      <c r="D677" s="130"/>
      <c r="E677" s="168" t="e">
        <f t="shared" si="10"/>
        <v>#DIV/0!</v>
      </c>
    </row>
    <row r="678" spans="1:5">
      <c r="A678" s="163" t="s">
        <v>2177</v>
      </c>
      <c r="B678" s="123" t="s">
        <v>927</v>
      </c>
      <c r="C678" s="144"/>
      <c r="D678" s="130"/>
      <c r="E678" s="168" t="e">
        <f t="shared" si="10"/>
        <v>#DIV/0!</v>
      </c>
    </row>
    <row r="679" spans="1:5">
      <c r="A679" s="163" t="s">
        <v>2178</v>
      </c>
      <c r="B679" s="123" t="s">
        <v>928</v>
      </c>
      <c r="C679" s="144"/>
      <c r="D679" s="130"/>
      <c r="E679" s="168" t="e">
        <f t="shared" si="10"/>
        <v>#DIV/0!</v>
      </c>
    </row>
    <row r="680" spans="1:5">
      <c r="A680" s="163" t="s">
        <v>2179</v>
      </c>
      <c r="B680" s="123" t="s">
        <v>929</v>
      </c>
      <c r="C680" s="144"/>
      <c r="D680" s="130"/>
      <c r="E680" s="168" t="e">
        <f t="shared" si="10"/>
        <v>#DIV/0!</v>
      </c>
    </row>
    <row r="681" spans="1:5">
      <c r="A681" s="163" t="s">
        <v>2180</v>
      </c>
      <c r="B681" s="123" t="s">
        <v>930</v>
      </c>
      <c r="C681" s="144"/>
      <c r="D681" s="130"/>
      <c r="E681" s="168" t="e">
        <f t="shared" si="10"/>
        <v>#DIV/0!</v>
      </c>
    </row>
    <row r="682" spans="1:5">
      <c r="A682" s="163" t="s">
        <v>2181</v>
      </c>
      <c r="B682" s="123" t="s">
        <v>3013</v>
      </c>
      <c r="C682" s="144">
        <f>SUM(C683:C689)</f>
        <v>64</v>
      </c>
      <c r="D682" s="130">
        <v>96</v>
      </c>
      <c r="E682" s="168">
        <f t="shared" si="10"/>
        <v>0.67</v>
      </c>
    </row>
    <row r="683" spans="1:5">
      <c r="A683" s="163" t="s">
        <v>2182</v>
      </c>
      <c r="B683" s="123" t="s">
        <v>572</v>
      </c>
      <c r="C683" s="144"/>
      <c r="D683" s="130"/>
      <c r="E683" s="168" t="e">
        <f t="shared" si="10"/>
        <v>#DIV/0!</v>
      </c>
    </row>
    <row r="684" spans="1:5">
      <c r="A684" s="163" t="s">
        <v>2183</v>
      </c>
      <c r="B684" s="123" t="s">
        <v>573</v>
      </c>
      <c r="C684" s="144"/>
      <c r="D684" s="130"/>
      <c r="E684" s="168" t="e">
        <f t="shared" si="10"/>
        <v>#DIV/0!</v>
      </c>
    </row>
    <row r="685" spans="1:5">
      <c r="A685" s="163" t="s">
        <v>2184</v>
      </c>
      <c r="B685" s="123" t="s">
        <v>574</v>
      </c>
      <c r="C685" s="144"/>
      <c r="D685" s="130"/>
      <c r="E685" s="168" t="e">
        <f t="shared" si="10"/>
        <v>#DIV/0!</v>
      </c>
    </row>
    <row r="686" spans="1:5">
      <c r="A686" s="163" t="s">
        <v>2185</v>
      </c>
      <c r="B686" s="123" t="s">
        <v>931</v>
      </c>
      <c r="C686" s="144">
        <v>64</v>
      </c>
      <c r="D686" s="130">
        <v>96</v>
      </c>
      <c r="E686" s="168">
        <f t="shared" si="10"/>
        <v>0.67</v>
      </c>
    </row>
    <row r="687" spans="1:5">
      <c r="A687" s="163" t="s">
        <v>2186</v>
      </c>
      <c r="B687" s="123" t="s">
        <v>932</v>
      </c>
      <c r="C687" s="144"/>
      <c r="D687" s="130"/>
      <c r="E687" s="168" t="e">
        <f t="shared" si="10"/>
        <v>#DIV/0!</v>
      </c>
    </row>
    <row r="688" spans="1:5">
      <c r="A688" s="163" t="s">
        <v>2187</v>
      </c>
      <c r="B688" s="123" t="s">
        <v>575</v>
      </c>
      <c r="C688" s="144"/>
      <c r="D688" s="130"/>
      <c r="E688" s="168" t="e">
        <f t="shared" si="10"/>
        <v>#DIV/0!</v>
      </c>
    </row>
    <row r="689" spans="1:5">
      <c r="A689" s="163" t="s">
        <v>2188</v>
      </c>
      <c r="B689" s="123" t="s">
        <v>933</v>
      </c>
      <c r="C689" s="144"/>
      <c r="D689" s="130"/>
      <c r="E689" s="168" t="e">
        <f t="shared" si="10"/>
        <v>#DIV/0!</v>
      </c>
    </row>
    <row r="690" spans="1:5">
      <c r="A690" s="163" t="s">
        <v>2189</v>
      </c>
      <c r="B690" s="123" t="s">
        <v>3014</v>
      </c>
      <c r="C690" s="144">
        <f>SUM(C691)</f>
        <v>0</v>
      </c>
      <c r="D690" s="130">
        <v>400</v>
      </c>
      <c r="E690" s="168">
        <f t="shared" si="10"/>
        <v>0</v>
      </c>
    </row>
    <row r="691" spans="1:5">
      <c r="A691" s="163" t="s">
        <v>2190</v>
      </c>
      <c r="B691" s="123" t="s">
        <v>934</v>
      </c>
      <c r="C691" s="144"/>
      <c r="D691" s="130">
        <v>400</v>
      </c>
      <c r="E691" s="168">
        <f t="shared" si="10"/>
        <v>0</v>
      </c>
    </row>
    <row r="692" spans="1:5">
      <c r="A692" s="162" t="s">
        <v>2191</v>
      </c>
      <c r="B692" s="175" t="s">
        <v>3015</v>
      </c>
      <c r="C692" s="143">
        <f>C693+C698+C711+C715+C727+C730+C734+C739+C743+C747+C750+C759+C761</f>
        <v>5019</v>
      </c>
      <c r="D692" s="130">
        <v>6342</v>
      </c>
      <c r="E692" s="168">
        <f t="shared" si="10"/>
        <v>0.79</v>
      </c>
    </row>
    <row r="693" spans="1:5">
      <c r="A693" s="163" t="s">
        <v>2192</v>
      </c>
      <c r="B693" s="170" t="s">
        <v>3016</v>
      </c>
      <c r="C693" s="144">
        <f>SUM(C694:C697)</f>
        <v>234</v>
      </c>
      <c r="D693" s="130">
        <v>118</v>
      </c>
      <c r="E693" s="168">
        <f t="shared" si="10"/>
        <v>1.98</v>
      </c>
    </row>
    <row r="694" spans="1:5">
      <c r="A694" s="163" t="s">
        <v>2193</v>
      </c>
      <c r="B694" s="170" t="s">
        <v>935</v>
      </c>
      <c r="C694" s="144">
        <v>94</v>
      </c>
      <c r="D694" s="130">
        <v>74</v>
      </c>
      <c r="E694" s="168">
        <f t="shared" si="10"/>
        <v>1.27</v>
      </c>
    </row>
    <row r="695" spans="1:5">
      <c r="A695" s="163" t="s">
        <v>2194</v>
      </c>
      <c r="B695" s="123" t="s">
        <v>936</v>
      </c>
      <c r="C695" s="144"/>
      <c r="D695" s="130"/>
      <c r="E695" s="168" t="e">
        <f t="shared" si="10"/>
        <v>#DIV/0!</v>
      </c>
    </row>
    <row r="696" spans="1:5">
      <c r="A696" s="163" t="s">
        <v>2195</v>
      </c>
      <c r="B696" s="123" t="s">
        <v>937</v>
      </c>
      <c r="C696" s="144"/>
      <c r="D696" s="130"/>
      <c r="E696" s="168" t="e">
        <f t="shared" si="10"/>
        <v>#DIV/0!</v>
      </c>
    </row>
    <row r="697" spans="1:5">
      <c r="A697" s="163" t="s">
        <v>2196</v>
      </c>
      <c r="B697" s="123" t="s">
        <v>938</v>
      </c>
      <c r="C697" s="144">
        <v>140</v>
      </c>
      <c r="D697" s="130">
        <v>44</v>
      </c>
      <c r="E697" s="168">
        <f t="shared" si="10"/>
        <v>3.18</v>
      </c>
    </row>
    <row r="698" spans="1:5">
      <c r="A698" s="163" t="s">
        <v>2197</v>
      </c>
      <c r="B698" s="123" t="s">
        <v>3017</v>
      </c>
      <c r="C698" s="144">
        <f>SUM(C699:C710)</f>
        <v>0</v>
      </c>
      <c r="D698" s="130"/>
      <c r="E698" s="168" t="e">
        <f t="shared" si="10"/>
        <v>#DIV/0!</v>
      </c>
    </row>
    <row r="699" spans="1:5">
      <c r="A699" s="163" t="s">
        <v>2198</v>
      </c>
      <c r="B699" s="123" t="s">
        <v>939</v>
      </c>
      <c r="C699" s="144"/>
      <c r="D699" s="130"/>
      <c r="E699" s="168" t="e">
        <f t="shared" si="10"/>
        <v>#DIV/0!</v>
      </c>
    </row>
    <row r="700" spans="1:5">
      <c r="A700" s="163" t="s">
        <v>2199</v>
      </c>
      <c r="B700" s="123" t="s">
        <v>940</v>
      </c>
      <c r="C700" s="144"/>
      <c r="D700" s="130"/>
      <c r="E700" s="168" t="e">
        <f t="shared" si="10"/>
        <v>#DIV/0!</v>
      </c>
    </row>
    <row r="701" spans="1:5">
      <c r="A701" s="163" t="s">
        <v>2200</v>
      </c>
      <c r="B701" s="123" t="s">
        <v>941</v>
      </c>
      <c r="C701" s="144"/>
      <c r="D701" s="130"/>
      <c r="E701" s="168" t="e">
        <f t="shared" si="10"/>
        <v>#DIV/0!</v>
      </c>
    </row>
    <row r="702" spans="1:5">
      <c r="A702" s="163" t="s">
        <v>2201</v>
      </c>
      <c r="B702" s="123" t="s">
        <v>942</v>
      </c>
      <c r="C702" s="144"/>
      <c r="D702" s="130"/>
      <c r="E702" s="168" t="e">
        <f t="shared" si="10"/>
        <v>#DIV/0!</v>
      </c>
    </row>
    <row r="703" spans="1:5">
      <c r="A703" s="163" t="s">
        <v>2202</v>
      </c>
      <c r="B703" s="123" t="s">
        <v>943</v>
      </c>
      <c r="C703" s="144"/>
      <c r="D703" s="130"/>
      <c r="E703" s="168" t="e">
        <f t="shared" si="10"/>
        <v>#DIV/0!</v>
      </c>
    </row>
    <row r="704" spans="1:5">
      <c r="A704" s="163" t="s">
        <v>2203</v>
      </c>
      <c r="B704" s="123" t="s">
        <v>944</v>
      </c>
      <c r="C704" s="144"/>
      <c r="D704" s="130"/>
      <c r="E704" s="168" t="e">
        <f t="shared" si="10"/>
        <v>#DIV/0!</v>
      </c>
    </row>
    <row r="705" spans="1:5">
      <c r="A705" s="163" t="s">
        <v>2204</v>
      </c>
      <c r="B705" s="123" t="s">
        <v>945</v>
      </c>
      <c r="C705" s="144"/>
      <c r="D705" s="130"/>
      <c r="E705" s="168" t="e">
        <f t="shared" si="10"/>
        <v>#DIV/0!</v>
      </c>
    </row>
    <row r="706" spans="1:5">
      <c r="A706" s="163" t="s">
        <v>2205</v>
      </c>
      <c r="B706" s="123" t="s">
        <v>946</v>
      </c>
      <c r="C706" s="144"/>
      <c r="D706" s="130"/>
      <c r="E706" s="168" t="e">
        <f t="shared" si="10"/>
        <v>#DIV/0!</v>
      </c>
    </row>
    <row r="707" spans="1:5">
      <c r="A707" s="163" t="s">
        <v>2206</v>
      </c>
      <c r="B707" s="123" t="s">
        <v>947</v>
      </c>
      <c r="C707" s="144"/>
      <c r="D707" s="130"/>
      <c r="E707" s="168" t="e">
        <f t="shared" si="10"/>
        <v>#DIV/0!</v>
      </c>
    </row>
    <row r="708" spans="1:5">
      <c r="A708" s="163" t="s">
        <v>2207</v>
      </c>
      <c r="B708" s="123" t="s">
        <v>948</v>
      </c>
      <c r="C708" s="144"/>
      <c r="D708" s="130"/>
      <c r="E708" s="168" t="e">
        <f t="shared" si="10"/>
        <v>#DIV/0!</v>
      </c>
    </row>
    <row r="709" spans="1:5">
      <c r="A709" s="163" t="s">
        <v>2208</v>
      </c>
      <c r="B709" s="123" t="s">
        <v>949</v>
      </c>
      <c r="C709" s="144"/>
      <c r="D709" s="130"/>
      <c r="E709" s="168" t="e">
        <f t="shared" si="10"/>
        <v>#DIV/0!</v>
      </c>
    </row>
    <row r="710" spans="1:5">
      <c r="A710" s="163" t="s">
        <v>2209</v>
      </c>
      <c r="B710" s="123" t="s">
        <v>950</v>
      </c>
      <c r="C710" s="144"/>
      <c r="D710" s="130"/>
      <c r="E710" s="168" t="e">
        <f t="shared" ref="E710:E773" si="11">C710/D710</f>
        <v>#DIV/0!</v>
      </c>
    </row>
    <row r="711" spans="1:5">
      <c r="A711" s="163" t="s">
        <v>2210</v>
      </c>
      <c r="B711" s="123" t="s">
        <v>3018</v>
      </c>
      <c r="C711" s="144">
        <f>SUM(C712:C714)</f>
        <v>694</v>
      </c>
      <c r="D711" s="130">
        <v>914</v>
      </c>
      <c r="E711" s="168">
        <f t="shared" si="11"/>
        <v>0.76</v>
      </c>
    </row>
    <row r="712" spans="1:5">
      <c r="A712" s="163" t="s">
        <v>2211</v>
      </c>
      <c r="B712" s="123" t="s">
        <v>951</v>
      </c>
      <c r="C712" s="144">
        <v>359</v>
      </c>
      <c r="D712" s="130">
        <v>345</v>
      </c>
      <c r="E712" s="168">
        <f t="shared" si="11"/>
        <v>1.04</v>
      </c>
    </row>
    <row r="713" spans="1:5">
      <c r="A713" s="163" t="s">
        <v>2212</v>
      </c>
      <c r="B713" s="123" t="s">
        <v>952</v>
      </c>
      <c r="C713" s="144">
        <v>335</v>
      </c>
      <c r="D713" s="130">
        <v>399</v>
      </c>
      <c r="E713" s="168">
        <f t="shared" si="11"/>
        <v>0.84</v>
      </c>
    </row>
    <row r="714" spans="1:5">
      <c r="A714" s="163" t="s">
        <v>2213</v>
      </c>
      <c r="B714" s="123" t="s">
        <v>953</v>
      </c>
      <c r="C714" s="144"/>
      <c r="D714" s="130">
        <v>170</v>
      </c>
      <c r="E714" s="168">
        <f t="shared" si="11"/>
        <v>0</v>
      </c>
    </row>
    <row r="715" spans="1:5">
      <c r="A715" s="163" t="s">
        <v>2214</v>
      </c>
      <c r="B715" s="123" t="s">
        <v>3019</v>
      </c>
      <c r="C715" s="144">
        <f>SUM(C716:C726)</f>
        <v>642</v>
      </c>
      <c r="D715" s="130">
        <v>1382</v>
      </c>
      <c r="E715" s="168">
        <f t="shared" si="11"/>
        <v>0.46</v>
      </c>
    </row>
    <row r="716" spans="1:5">
      <c r="A716" s="163" t="s">
        <v>2215</v>
      </c>
      <c r="B716" s="123" t="s">
        <v>954</v>
      </c>
      <c r="C716" s="144">
        <v>127</v>
      </c>
      <c r="D716" s="130">
        <v>116</v>
      </c>
      <c r="E716" s="168">
        <f t="shared" si="11"/>
        <v>1.0900000000000001</v>
      </c>
    </row>
    <row r="717" spans="1:5">
      <c r="A717" s="163" t="s">
        <v>2216</v>
      </c>
      <c r="B717" s="123" t="s">
        <v>955</v>
      </c>
      <c r="C717" s="144">
        <v>104</v>
      </c>
      <c r="D717" s="130">
        <v>101</v>
      </c>
      <c r="E717" s="168">
        <f t="shared" si="11"/>
        <v>1.03</v>
      </c>
    </row>
    <row r="718" spans="1:5">
      <c r="A718" s="163" t="s">
        <v>2217</v>
      </c>
      <c r="B718" s="123" t="s">
        <v>956</v>
      </c>
      <c r="C718" s="144">
        <v>103</v>
      </c>
      <c r="D718" s="130">
        <v>104</v>
      </c>
      <c r="E718" s="168">
        <f t="shared" si="11"/>
        <v>0.99</v>
      </c>
    </row>
    <row r="719" spans="1:5">
      <c r="A719" s="163" t="s">
        <v>2218</v>
      </c>
      <c r="B719" s="123" t="s">
        <v>957</v>
      </c>
      <c r="C719" s="144"/>
      <c r="D719" s="130"/>
      <c r="E719" s="168" t="e">
        <f t="shared" si="11"/>
        <v>#DIV/0!</v>
      </c>
    </row>
    <row r="720" spans="1:5">
      <c r="A720" s="163" t="s">
        <v>2219</v>
      </c>
      <c r="B720" s="123" t="s">
        <v>958</v>
      </c>
      <c r="C720" s="144"/>
      <c r="D720" s="130"/>
      <c r="E720" s="168" t="e">
        <f t="shared" si="11"/>
        <v>#DIV/0!</v>
      </c>
    </row>
    <row r="721" spans="1:5">
      <c r="A721" s="163" t="s">
        <v>2220</v>
      </c>
      <c r="B721" s="123" t="s">
        <v>959</v>
      </c>
      <c r="C721" s="144"/>
      <c r="D721" s="130"/>
      <c r="E721" s="168" t="e">
        <f t="shared" si="11"/>
        <v>#DIV/0!</v>
      </c>
    </row>
    <row r="722" spans="1:5">
      <c r="A722" s="163" t="s">
        <v>2221</v>
      </c>
      <c r="B722" s="123" t="s">
        <v>960</v>
      </c>
      <c r="C722" s="144"/>
      <c r="D722" s="130"/>
      <c r="E722" s="168" t="e">
        <f t="shared" si="11"/>
        <v>#DIV/0!</v>
      </c>
    </row>
    <row r="723" spans="1:5">
      <c r="A723" s="163" t="s">
        <v>2222</v>
      </c>
      <c r="B723" s="123" t="s">
        <v>961</v>
      </c>
      <c r="C723" s="144">
        <v>270</v>
      </c>
      <c r="D723" s="130">
        <v>1021</v>
      </c>
      <c r="E723" s="168">
        <f t="shared" si="11"/>
        <v>0.26</v>
      </c>
    </row>
    <row r="724" spans="1:5">
      <c r="A724" s="163" t="s">
        <v>2223</v>
      </c>
      <c r="B724" s="123" t="s">
        <v>962</v>
      </c>
      <c r="C724" s="144"/>
      <c r="D724" s="130">
        <v>4</v>
      </c>
      <c r="E724" s="168">
        <f t="shared" si="11"/>
        <v>0</v>
      </c>
    </row>
    <row r="725" spans="1:5">
      <c r="A725" s="163" t="s">
        <v>2224</v>
      </c>
      <c r="B725" s="123" t="s">
        <v>963</v>
      </c>
      <c r="C725" s="144"/>
      <c r="D725" s="130"/>
      <c r="E725" s="168" t="e">
        <f t="shared" si="11"/>
        <v>#DIV/0!</v>
      </c>
    </row>
    <row r="726" spans="1:5">
      <c r="A726" s="163" t="s">
        <v>2225</v>
      </c>
      <c r="B726" s="123" t="s">
        <v>964</v>
      </c>
      <c r="C726" s="144">
        <v>38</v>
      </c>
      <c r="D726" s="130">
        <v>36</v>
      </c>
      <c r="E726" s="168">
        <f t="shared" si="11"/>
        <v>1.06</v>
      </c>
    </row>
    <row r="727" spans="1:5">
      <c r="A727" s="163" t="s">
        <v>2226</v>
      </c>
      <c r="B727" s="123" t="s">
        <v>3020</v>
      </c>
      <c r="C727" s="144">
        <f>SUM(C728:C729)</f>
        <v>0</v>
      </c>
      <c r="D727" s="130"/>
      <c r="E727" s="168" t="e">
        <f t="shared" si="11"/>
        <v>#DIV/0!</v>
      </c>
    </row>
    <row r="728" spans="1:5">
      <c r="A728" s="163" t="s">
        <v>2227</v>
      </c>
      <c r="B728" s="123" t="s">
        <v>965</v>
      </c>
      <c r="C728" s="144"/>
      <c r="D728" s="130"/>
      <c r="E728" s="168" t="e">
        <f t="shared" si="11"/>
        <v>#DIV/0!</v>
      </c>
    </row>
    <row r="729" spans="1:5">
      <c r="A729" s="163" t="s">
        <v>2228</v>
      </c>
      <c r="B729" s="123" t="s">
        <v>966</v>
      </c>
      <c r="C729" s="144"/>
      <c r="D729" s="130"/>
      <c r="E729" s="168" t="e">
        <f t="shared" si="11"/>
        <v>#DIV/0!</v>
      </c>
    </row>
    <row r="730" spans="1:5">
      <c r="A730" s="163" t="s">
        <v>2229</v>
      </c>
      <c r="B730" s="123" t="s">
        <v>3021</v>
      </c>
      <c r="C730" s="144">
        <f>SUM(C731:C733)</f>
        <v>681</v>
      </c>
      <c r="D730" s="130">
        <v>985</v>
      </c>
      <c r="E730" s="168">
        <f t="shared" si="11"/>
        <v>0.69</v>
      </c>
    </row>
    <row r="731" spans="1:5">
      <c r="A731" s="163" t="s">
        <v>2230</v>
      </c>
      <c r="B731" s="123" t="s">
        <v>967</v>
      </c>
      <c r="C731" s="144"/>
      <c r="D731" s="130">
        <v>76</v>
      </c>
      <c r="E731" s="168">
        <f t="shared" si="11"/>
        <v>0</v>
      </c>
    </row>
    <row r="732" spans="1:5">
      <c r="A732" s="163" t="s">
        <v>2231</v>
      </c>
      <c r="B732" s="123" t="s">
        <v>968</v>
      </c>
      <c r="C732" s="144">
        <v>23</v>
      </c>
      <c r="D732" s="130">
        <v>413</v>
      </c>
      <c r="E732" s="168">
        <f t="shared" si="11"/>
        <v>0.06</v>
      </c>
    </row>
    <row r="733" spans="1:5">
      <c r="A733" s="163" t="s">
        <v>2232</v>
      </c>
      <c r="B733" s="123" t="s">
        <v>969</v>
      </c>
      <c r="C733" s="144">
        <f>11+647.11</f>
        <v>658</v>
      </c>
      <c r="D733" s="130">
        <v>496</v>
      </c>
      <c r="E733" s="168">
        <f t="shared" si="11"/>
        <v>1.33</v>
      </c>
    </row>
    <row r="734" spans="1:5">
      <c r="A734" s="163" t="s">
        <v>2233</v>
      </c>
      <c r="B734" s="123" t="s">
        <v>3022</v>
      </c>
      <c r="C734" s="144">
        <f>SUM(C735:C738)</f>
        <v>1052</v>
      </c>
      <c r="D734" s="130">
        <v>440</v>
      </c>
      <c r="E734" s="168">
        <f t="shared" si="11"/>
        <v>2.39</v>
      </c>
    </row>
    <row r="735" spans="1:5">
      <c r="A735" s="163" t="s">
        <v>2234</v>
      </c>
      <c r="B735" s="123" t="s">
        <v>970</v>
      </c>
      <c r="C735" s="144">
        <v>306</v>
      </c>
      <c r="D735" s="130">
        <v>267</v>
      </c>
      <c r="E735" s="168">
        <f t="shared" si="11"/>
        <v>1.1499999999999999</v>
      </c>
    </row>
    <row r="736" spans="1:5">
      <c r="A736" s="163" t="s">
        <v>2235</v>
      </c>
      <c r="B736" s="123" t="s">
        <v>971</v>
      </c>
      <c r="C736" s="144">
        <v>196</v>
      </c>
      <c r="D736" s="130">
        <v>173</v>
      </c>
      <c r="E736" s="168">
        <f t="shared" si="11"/>
        <v>1.1299999999999999</v>
      </c>
    </row>
    <row r="737" spans="1:5">
      <c r="A737" s="163" t="s">
        <v>2236</v>
      </c>
      <c r="B737" s="123" t="s">
        <v>972</v>
      </c>
      <c r="C737" s="144">
        <v>550</v>
      </c>
      <c r="D737" s="130"/>
      <c r="E737" s="168" t="e">
        <f t="shared" si="11"/>
        <v>#DIV/0!</v>
      </c>
    </row>
    <row r="738" spans="1:5">
      <c r="A738" s="163" t="s">
        <v>2237</v>
      </c>
      <c r="B738" s="123" t="s">
        <v>973</v>
      </c>
      <c r="C738" s="144"/>
      <c r="D738" s="130"/>
      <c r="E738" s="168" t="e">
        <f t="shared" si="11"/>
        <v>#DIV/0!</v>
      </c>
    </row>
    <row r="739" spans="1:5">
      <c r="A739" s="163" t="s">
        <v>2238</v>
      </c>
      <c r="B739" s="123" t="s">
        <v>3023</v>
      </c>
      <c r="C739" s="144">
        <f>SUM(C740:C742)</f>
        <v>933</v>
      </c>
      <c r="D739" s="130">
        <v>900</v>
      </c>
      <c r="E739" s="168">
        <f t="shared" si="11"/>
        <v>1.04</v>
      </c>
    </row>
    <row r="740" spans="1:5">
      <c r="A740" s="163" t="s">
        <v>2239</v>
      </c>
      <c r="B740" s="123" t="s">
        <v>974</v>
      </c>
      <c r="C740" s="144"/>
      <c r="D740" s="130"/>
      <c r="E740" s="168" t="e">
        <f t="shared" si="11"/>
        <v>#DIV/0!</v>
      </c>
    </row>
    <row r="741" spans="1:5">
      <c r="A741" s="163" t="s">
        <v>2240</v>
      </c>
      <c r="B741" s="123" t="s">
        <v>975</v>
      </c>
      <c r="C741" s="144">
        <v>933</v>
      </c>
      <c r="D741" s="130">
        <v>900</v>
      </c>
      <c r="E741" s="168">
        <f t="shared" si="11"/>
        <v>1.04</v>
      </c>
    </row>
    <row r="742" spans="1:5">
      <c r="A742" s="163" t="s">
        <v>2241</v>
      </c>
      <c r="B742" s="123" t="s">
        <v>976</v>
      </c>
      <c r="C742" s="144"/>
      <c r="D742" s="130"/>
      <c r="E742" s="168" t="e">
        <f t="shared" si="11"/>
        <v>#DIV/0!</v>
      </c>
    </row>
    <row r="743" spans="1:5">
      <c r="A743" s="163" t="s">
        <v>2242</v>
      </c>
      <c r="B743" s="123" t="s">
        <v>3024</v>
      </c>
      <c r="C743" s="144">
        <f>SUM(C744:C746)</f>
        <v>60</v>
      </c>
      <c r="D743" s="130">
        <v>500</v>
      </c>
      <c r="E743" s="168">
        <f t="shared" si="11"/>
        <v>0.12</v>
      </c>
    </row>
    <row r="744" spans="1:5">
      <c r="A744" s="163" t="s">
        <v>2243</v>
      </c>
      <c r="B744" s="123" t="s">
        <v>977</v>
      </c>
      <c r="C744" s="144">
        <v>60</v>
      </c>
      <c r="D744" s="130">
        <v>60</v>
      </c>
      <c r="E744" s="168">
        <f t="shared" si="11"/>
        <v>1</v>
      </c>
    </row>
    <row r="745" spans="1:5">
      <c r="A745" s="163" t="s">
        <v>2244</v>
      </c>
      <c r="B745" s="123" t="s">
        <v>978</v>
      </c>
      <c r="C745" s="144"/>
      <c r="D745" s="130">
        <v>420</v>
      </c>
      <c r="E745" s="168">
        <f t="shared" si="11"/>
        <v>0</v>
      </c>
    </row>
    <row r="746" spans="1:5">
      <c r="A746" s="163" t="s">
        <v>2245</v>
      </c>
      <c r="B746" s="123" t="s">
        <v>979</v>
      </c>
      <c r="C746" s="144"/>
      <c r="D746" s="130">
        <v>20</v>
      </c>
      <c r="E746" s="168">
        <f t="shared" si="11"/>
        <v>0</v>
      </c>
    </row>
    <row r="747" spans="1:5">
      <c r="A747" s="163" t="s">
        <v>2246</v>
      </c>
      <c r="B747" s="123" t="s">
        <v>3025</v>
      </c>
      <c r="C747" s="144">
        <f>SUM(C748:C749)</f>
        <v>3</v>
      </c>
      <c r="D747" s="130">
        <v>3</v>
      </c>
      <c r="E747" s="168">
        <f t="shared" si="11"/>
        <v>1</v>
      </c>
    </row>
    <row r="748" spans="1:5">
      <c r="A748" s="163" t="s">
        <v>2247</v>
      </c>
      <c r="B748" s="123" t="s">
        <v>980</v>
      </c>
      <c r="C748" s="144">
        <v>3</v>
      </c>
      <c r="D748" s="130">
        <v>3</v>
      </c>
      <c r="E748" s="168">
        <f t="shared" si="11"/>
        <v>1</v>
      </c>
    </row>
    <row r="749" spans="1:5">
      <c r="A749" s="163" t="s">
        <v>2248</v>
      </c>
      <c r="B749" s="123" t="s">
        <v>981</v>
      </c>
      <c r="C749" s="144">
        <v>0</v>
      </c>
      <c r="D749" s="130"/>
      <c r="E749" s="168" t="e">
        <f t="shared" si="11"/>
        <v>#DIV/0!</v>
      </c>
    </row>
    <row r="750" spans="1:5">
      <c r="A750" s="163" t="s">
        <v>2249</v>
      </c>
      <c r="B750" s="123" t="s">
        <v>3026</v>
      </c>
      <c r="C750" s="144">
        <f>SUM(C751:C758)</f>
        <v>0</v>
      </c>
      <c r="D750" s="130"/>
      <c r="E750" s="168" t="e">
        <f t="shared" si="11"/>
        <v>#DIV/0!</v>
      </c>
    </row>
    <row r="751" spans="1:5">
      <c r="A751" s="163" t="s">
        <v>2250</v>
      </c>
      <c r="B751" s="123" t="s">
        <v>572</v>
      </c>
      <c r="C751" s="144"/>
      <c r="D751" s="130"/>
      <c r="E751" s="168" t="e">
        <f t="shared" si="11"/>
        <v>#DIV/0!</v>
      </c>
    </row>
    <row r="752" spans="1:5">
      <c r="A752" s="163" t="s">
        <v>2251</v>
      </c>
      <c r="B752" s="123" t="s">
        <v>573</v>
      </c>
      <c r="C752" s="144"/>
      <c r="D752" s="130"/>
      <c r="E752" s="168" t="e">
        <f t="shared" si="11"/>
        <v>#DIV/0!</v>
      </c>
    </row>
    <row r="753" spans="1:5">
      <c r="A753" s="163" t="s">
        <v>2252</v>
      </c>
      <c r="B753" s="123" t="s">
        <v>574</v>
      </c>
      <c r="C753" s="144"/>
      <c r="D753" s="130"/>
      <c r="E753" s="168" t="e">
        <f t="shared" si="11"/>
        <v>#DIV/0!</v>
      </c>
    </row>
    <row r="754" spans="1:5">
      <c r="A754" s="163" t="s">
        <v>2253</v>
      </c>
      <c r="B754" s="123" t="s">
        <v>581</v>
      </c>
      <c r="C754" s="144"/>
      <c r="D754" s="130"/>
      <c r="E754" s="168" t="e">
        <f t="shared" si="11"/>
        <v>#DIV/0!</v>
      </c>
    </row>
    <row r="755" spans="1:5">
      <c r="A755" s="163" t="s">
        <v>2254</v>
      </c>
      <c r="B755" s="123" t="s">
        <v>982</v>
      </c>
      <c r="C755" s="144"/>
      <c r="D755" s="130"/>
      <c r="E755" s="168" t="e">
        <f t="shared" si="11"/>
        <v>#DIV/0!</v>
      </c>
    </row>
    <row r="756" spans="1:5">
      <c r="A756" s="163" t="s">
        <v>2255</v>
      </c>
      <c r="B756" s="123" t="s">
        <v>983</v>
      </c>
      <c r="C756" s="144"/>
      <c r="D756" s="130"/>
      <c r="E756" s="168" t="e">
        <f t="shared" si="11"/>
        <v>#DIV/0!</v>
      </c>
    </row>
    <row r="757" spans="1:5">
      <c r="A757" s="163" t="s">
        <v>2256</v>
      </c>
      <c r="B757" s="123" t="s">
        <v>575</v>
      </c>
      <c r="C757" s="144"/>
      <c r="D757" s="130"/>
      <c r="E757" s="168" t="e">
        <f t="shared" si="11"/>
        <v>#DIV/0!</v>
      </c>
    </row>
    <row r="758" spans="1:5">
      <c r="A758" s="163" t="s">
        <v>2257</v>
      </c>
      <c r="B758" s="123" t="s">
        <v>984</v>
      </c>
      <c r="C758" s="144"/>
      <c r="D758" s="130"/>
      <c r="E758" s="168" t="e">
        <f t="shared" si="11"/>
        <v>#DIV/0!</v>
      </c>
    </row>
    <row r="759" spans="1:5" s="173" customFormat="1">
      <c r="A759" s="169" t="s">
        <v>2258</v>
      </c>
      <c r="B759" s="170" t="s">
        <v>3027</v>
      </c>
      <c r="C759" s="171">
        <f>SUM(C760)</f>
        <v>0</v>
      </c>
      <c r="D759" s="172"/>
      <c r="E759" s="177" t="e">
        <f t="shared" si="11"/>
        <v>#DIV/0!</v>
      </c>
    </row>
    <row r="760" spans="1:5">
      <c r="A760" s="163" t="s">
        <v>2259</v>
      </c>
      <c r="B760" s="123" t="s">
        <v>985</v>
      </c>
      <c r="C760" s="144"/>
      <c r="D760" s="130"/>
      <c r="E760" s="168" t="e">
        <f t="shared" si="11"/>
        <v>#DIV/0!</v>
      </c>
    </row>
    <row r="761" spans="1:5">
      <c r="A761" s="163" t="s">
        <v>2260</v>
      </c>
      <c r="B761" s="170" t="s">
        <v>3028</v>
      </c>
      <c r="C761" s="144">
        <f>SUM(C762)</f>
        <v>720</v>
      </c>
      <c r="D761" s="130">
        <v>1100</v>
      </c>
      <c r="E761" s="168">
        <f t="shared" si="11"/>
        <v>0.65</v>
      </c>
    </row>
    <row r="762" spans="1:5">
      <c r="A762" s="163" t="s">
        <v>2261</v>
      </c>
      <c r="B762" s="170" t="s">
        <v>986</v>
      </c>
      <c r="C762" s="144">
        <v>720</v>
      </c>
      <c r="D762" s="130">
        <v>1100</v>
      </c>
      <c r="E762" s="168">
        <f t="shared" si="11"/>
        <v>0.65</v>
      </c>
    </row>
    <row r="763" spans="1:5">
      <c r="A763" s="162" t="s">
        <v>2262</v>
      </c>
      <c r="B763" s="122" t="s">
        <v>3029</v>
      </c>
      <c r="C763" s="143">
        <f>C764+C773+C777+C785+C791+C798+C804+C807+C810+C812+C814+C820+C822+C824+C839</f>
        <v>134</v>
      </c>
      <c r="D763" s="130">
        <v>320</v>
      </c>
      <c r="E763" s="168">
        <f t="shared" si="11"/>
        <v>0.42</v>
      </c>
    </row>
    <row r="764" spans="1:5">
      <c r="A764" s="163" t="s">
        <v>2263</v>
      </c>
      <c r="B764" s="123" t="s">
        <v>3030</v>
      </c>
      <c r="C764" s="144">
        <f>SUM(C765:C772)</f>
        <v>63</v>
      </c>
      <c r="D764" s="130">
        <v>60</v>
      </c>
      <c r="E764" s="168">
        <f t="shared" si="11"/>
        <v>1.05</v>
      </c>
    </row>
    <row r="765" spans="1:5">
      <c r="A765" s="163" t="s">
        <v>2264</v>
      </c>
      <c r="B765" s="123" t="s">
        <v>987</v>
      </c>
      <c r="C765" s="144">
        <v>63</v>
      </c>
      <c r="D765" s="130">
        <v>60</v>
      </c>
      <c r="E765" s="168">
        <f t="shared" si="11"/>
        <v>1.05</v>
      </c>
    </row>
    <row r="766" spans="1:5">
      <c r="A766" s="163" t="s">
        <v>2265</v>
      </c>
      <c r="B766" s="123" t="s">
        <v>988</v>
      </c>
      <c r="C766" s="144"/>
      <c r="D766" s="130"/>
      <c r="E766" s="168" t="e">
        <f t="shared" si="11"/>
        <v>#DIV/0!</v>
      </c>
    </row>
    <row r="767" spans="1:5">
      <c r="A767" s="163" t="s">
        <v>2266</v>
      </c>
      <c r="B767" s="123" t="s">
        <v>989</v>
      </c>
      <c r="C767" s="144"/>
      <c r="D767" s="130"/>
      <c r="E767" s="168" t="e">
        <f t="shared" si="11"/>
        <v>#DIV/0!</v>
      </c>
    </row>
    <row r="768" spans="1:5">
      <c r="A768" s="163" t="s">
        <v>2267</v>
      </c>
      <c r="B768" s="123" t="s">
        <v>990</v>
      </c>
      <c r="C768" s="144"/>
      <c r="D768" s="130"/>
      <c r="E768" s="168" t="e">
        <f t="shared" si="11"/>
        <v>#DIV/0!</v>
      </c>
    </row>
    <row r="769" spans="1:5">
      <c r="A769" s="163" t="s">
        <v>2268</v>
      </c>
      <c r="B769" s="123" t="s">
        <v>991</v>
      </c>
      <c r="C769" s="144"/>
      <c r="D769" s="130"/>
      <c r="E769" s="168" t="e">
        <f t="shared" si="11"/>
        <v>#DIV/0!</v>
      </c>
    </row>
    <row r="770" spans="1:5">
      <c r="A770" s="163" t="s">
        <v>2269</v>
      </c>
      <c r="B770" s="123" t="s">
        <v>992</v>
      </c>
      <c r="C770" s="144"/>
      <c r="D770" s="130"/>
      <c r="E770" s="168" t="e">
        <f t="shared" si="11"/>
        <v>#DIV/0!</v>
      </c>
    </row>
    <row r="771" spans="1:5">
      <c r="A771" s="163" t="s">
        <v>2270</v>
      </c>
      <c r="B771" s="123" t="s">
        <v>993</v>
      </c>
      <c r="C771" s="144"/>
      <c r="D771" s="130"/>
      <c r="E771" s="168" t="e">
        <f t="shared" si="11"/>
        <v>#DIV/0!</v>
      </c>
    </row>
    <row r="772" spans="1:5">
      <c r="A772" s="163" t="s">
        <v>2271</v>
      </c>
      <c r="B772" s="123" t="s">
        <v>994</v>
      </c>
      <c r="C772" s="144"/>
      <c r="D772" s="130"/>
      <c r="E772" s="168" t="e">
        <f t="shared" si="11"/>
        <v>#DIV/0!</v>
      </c>
    </row>
    <row r="773" spans="1:5">
      <c r="A773" s="163" t="s">
        <v>2272</v>
      </c>
      <c r="B773" s="123" t="s">
        <v>3031</v>
      </c>
      <c r="C773" s="144">
        <f>SUM(C774:C776)</f>
        <v>71</v>
      </c>
      <c r="D773" s="130">
        <v>60</v>
      </c>
      <c r="E773" s="168">
        <f t="shared" si="11"/>
        <v>1.18</v>
      </c>
    </row>
    <row r="774" spans="1:5">
      <c r="A774" s="163" t="s">
        <v>2273</v>
      </c>
      <c r="B774" s="123" t="s">
        <v>995</v>
      </c>
      <c r="C774" s="144"/>
      <c r="D774" s="130"/>
      <c r="E774" s="168" t="e">
        <f t="shared" ref="E774:E837" si="12">C774/D774</f>
        <v>#DIV/0!</v>
      </c>
    </row>
    <row r="775" spans="1:5">
      <c r="A775" s="163" t="s">
        <v>2274</v>
      </c>
      <c r="B775" s="123" t="s">
        <v>996</v>
      </c>
      <c r="C775" s="144"/>
      <c r="D775" s="130"/>
      <c r="E775" s="168" t="e">
        <f t="shared" si="12"/>
        <v>#DIV/0!</v>
      </c>
    </row>
    <row r="776" spans="1:5">
      <c r="A776" s="163" t="s">
        <v>2275</v>
      </c>
      <c r="B776" s="123" t="s">
        <v>997</v>
      </c>
      <c r="C776" s="144">
        <v>71</v>
      </c>
      <c r="D776" s="130">
        <v>60</v>
      </c>
      <c r="E776" s="168">
        <f t="shared" si="12"/>
        <v>1.18</v>
      </c>
    </row>
    <row r="777" spans="1:5">
      <c r="A777" s="163" t="s">
        <v>2276</v>
      </c>
      <c r="B777" s="123" t="s">
        <v>3032</v>
      </c>
      <c r="C777" s="144">
        <f>SUM(C778:C784)</f>
        <v>0</v>
      </c>
      <c r="D777" s="130"/>
      <c r="E777" s="168" t="e">
        <f t="shared" si="12"/>
        <v>#DIV/0!</v>
      </c>
    </row>
    <row r="778" spans="1:5">
      <c r="A778" s="163" t="s">
        <v>2277</v>
      </c>
      <c r="B778" s="123" t="s">
        <v>998</v>
      </c>
      <c r="C778" s="144"/>
      <c r="D778" s="130"/>
      <c r="E778" s="168" t="e">
        <f t="shared" si="12"/>
        <v>#DIV/0!</v>
      </c>
    </row>
    <row r="779" spans="1:5">
      <c r="A779" s="163" t="s">
        <v>2278</v>
      </c>
      <c r="B779" s="123" t="s">
        <v>999</v>
      </c>
      <c r="C779" s="144"/>
      <c r="D779" s="130"/>
      <c r="E779" s="168" t="e">
        <f t="shared" si="12"/>
        <v>#DIV/0!</v>
      </c>
    </row>
    <row r="780" spans="1:5">
      <c r="A780" s="163" t="s">
        <v>2279</v>
      </c>
      <c r="B780" s="123" t="s">
        <v>1000</v>
      </c>
      <c r="C780" s="144"/>
      <c r="D780" s="130"/>
      <c r="E780" s="168" t="e">
        <f t="shared" si="12"/>
        <v>#DIV/0!</v>
      </c>
    </row>
    <row r="781" spans="1:5">
      <c r="A781" s="163" t="s">
        <v>2280</v>
      </c>
      <c r="B781" s="123" t="s">
        <v>1001</v>
      </c>
      <c r="C781" s="144"/>
      <c r="D781" s="130"/>
      <c r="E781" s="168" t="e">
        <f t="shared" si="12"/>
        <v>#DIV/0!</v>
      </c>
    </row>
    <row r="782" spans="1:5">
      <c r="A782" s="163" t="s">
        <v>2281</v>
      </c>
      <c r="B782" s="123" t="s">
        <v>1002</v>
      </c>
      <c r="C782" s="144"/>
      <c r="D782" s="130"/>
      <c r="E782" s="168" t="e">
        <f t="shared" si="12"/>
        <v>#DIV/0!</v>
      </c>
    </row>
    <row r="783" spans="1:5">
      <c r="A783" s="163" t="s">
        <v>2282</v>
      </c>
      <c r="B783" s="123" t="s">
        <v>1003</v>
      </c>
      <c r="C783" s="144"/>
      <c r="D783" s="130"/>
      <c r="E783" s="168" t="e">
        <f t="shared" si="12"/>
        <v>#DIV/0!</v>
      </c>
    </row>
    <row r="784" spans="1:5">
      <c r="A784" s="163" t="s">
        <v>2283</v>
      </c>
      <c r="B784" s="123" t="s">
        <v>1004</v>
      </c>
      <c r="C784" s="144"/>
      <c r="D784" s="130"/>
      <c r="E784" s="168" t="e">
        <f t="shared" si="12"/>
        <v>#DIV/0!</v>
      </c>
    </row>
    <row r="785" spans="1:5">
      <c r="A785" s="163" t="s">
        <v>2284</v>
      </c>
      <c r="B785" s="123" t="s">
        <v>3033</v>
      </c>
      <c r="C785" s="144">
        <f>SUM(C786:C790)</f>
        <v>0</v>
      </c>
      <c r="D785" s="130"/>
      <c r="E785" s="168" t="e">
        <f t="shared" si="12"/>
        <v>#DIV/0!</v>
      </c>
    </row>
    <row r="786" spans="1:5">
      <c r="A786" s="163" t="s">
        <v>2285</v>
      </c>
      <c r="B786" s="123" t="s">
        <v>1005</v>
      </c>
      <c r="C786" s="144"/>
      <c r="D786" s="130"/>
      <c r="E786" s="168" t="e">
        <f t="shared" si="12"/>
        <v>#DIV/0!</v>
      </c>
    </row>
    <row r="787" spans="1:5">
      <c r="A787" s="163" t="s">
        <v>2286</v>
      </c>
      <c r="B787" s="123" t="s">
        <v>1006</v>
      </c>
      <c r="C787" s="144"/>
      <c r="D787" s="130"/>
      <c r="E787" s="168" t="e">
        <f t="shared" si="12"/>
        <v>#DIV/0!</v>
      </c>
    </row>
    <row r="788" spans="1:5">
      <c r="A788" s="163" t="s">
        <v>2287</v>
      </c>
      <c r="B788" s="123" t="s">
        <v>1007</v>
      </c>
      <c r="C788" s="144"/>
      <c r="D788" s="130"/>
      <c r="E788" s="168" t="e">
        <f t="shared" si="12"/>
        <v>#DIV/0!</v>
      </c>
    </row>
    <row r="789" spans="1:5">
      <c r="A789" s="163" t="s">
        <v>2288</v>
      </c>
      <c r="B789" s="123" t="s">
        <v>1008</v>
      </c>
      <c r="C789" s="144"/>
      <c r="D789" s="130"/>
      <c r="E789" s="168" t="e">
        <f t="shared" si="12"/>
        <v>#DIV/0!</v>
      </c>
    </row>
    <row r="790" spans="1:5">
      <c r="A790" s="163" t="s">
        <v>2289</v>
      </c>
      <c r="B790" s="123" t="s">
        <v>1009</v>
      </c>
      <c r="C790" s="144"/>
      <c r="D790" s="130"/>
      <c r="E790" s="168" t="e">
        <f t="shared" si="12"/>
        <v>#DIV/0!</v>
      </c>
    </row>
    <row r="791" spans="1:5">
      <c r="A791" s="163" t="s">
        <v>2290</v>
      </c>
      <c r="B791" s="123" t="s">
        <v>3034</v>
      </c>
      <c r="C791" s="144">
        <f>SUM(C792:C797)</f>
        <v>0</v>
      </c>
      <c r="D791" s="130"/>
      <c r="E791" s="168" t="e">
        <f t="shared" si="12"/>
        <v>#DIV/0!</v>
      </c>
    </row>
    <row r="792" spans="1:5">
      <c r="A792" s="163" t="s">
        <v>2291</v>
      </c>
      <c r="B792" s="123" t="s">
        <v>1010</v>
      </c>
      <c r="C792" s="144"/>
      <c r="D792" s="130"/>
      <c r="E792" s="168" t="e">
        <f t="shared" si="12"/>
        <v>#DIV/0!</v>
      </c>
    </row>
    <row r="793" spans="1:5">
      <c r="A793" s="163" t="s">
        <v>2292</v>
      </c>
      <c r="B793" s="123" t="s">
        <v>1011</v>
      </c>
      <c r="C793" s="144"/>
      <c r="D793" s="130"/>
      <c r="E793" s="168" t="e">
        <f t="shared" si="12"/>
        <v>#DIV/0!</v>
      </c>
    </row>
    <row r="794" spans="1:5">
      <c r="A794" s="163" t="s">
        <v>2293</v>
      </c>
      <c r="B794" s="123" t="s">
        <v>1012</v>
      </c>
      <c r="C794" s="144"/>
      <c r="D794" s="130"/>
      <c r="E794" s="168" t="e">
        <f t="shared" si="12"/>
        <v>#DIV/0!</v>
      </c>
    </row>
    <row r="795" spans="1:5">
      <c r="A795" s="163" t="s">
        <v>2294</v>
      </c>
      <c r="B795" s="123" t="s">
        <v>1013</v>
      </c>
      <c r="C795" s="144"/>
      <c r="D795" s="130"/>
      <c r="E795" s="168" t="e">
        <f t="shared" si="12"/>
        <v>#DIV/0!</v>
      </c>
    </row>
    <row r="796" spans="1:5">
      <c r="A796" s="163" t="s">
        <v>2295</v>
      </c>
      <c r="B796" s="123" t="s">
        <v>1014</v>
      </c>
      <c r="C796" s="144"/>
      <c r="D796" s="130"/>
      <c r="E796" s="168" t="e">
        <f t="shared" si="12"/>
        <v>#DIV/0!</v>
      </c>
    </row>
    <row r="797" spans="1:5">
      <c r="A797" s="163" t="s">
        <v>2296</v>
      </c>
      <c r="B797" s="123" t="s">
        <v>1015</v>
      </c>
      <c r="C797" s="144"/>
      <c r="D797" s="130"/>
      <c r="E797" s="168" t="e">
        <f t="shared" si="12"/>
        <v>#DIV/0!</v>
      </c>
    </row>
    <row r="798" spans="1:5">
      <c r="A798" s="163" t="s">
        <v>2297</v>
      </c>
      <c r="B798" s="123" t="s">
        <v>3035</v>
      </c>
      <c r="C798" s="144">
        <f>SUM(C799:C803)</f>
        <v>0</v>
      </c>
      <c r="D798" s="130"/>
      <c r="E798" s="168" t="e">
        <f t="shared" si="12"/>
        <v>#DIV/0!</v>
      </c>
    </row>
    <row r="799" spans="1:5">
      <c r="A799" s="163" t="s">
        <v>2298</v>
      </c>
      <c r="B799" s="123" t="s">
        <v>1016</v>
      </c>
      <c r="C799" s="144"/>
      <c r="D799" s="130"/>
      <c r="E799" s="168" t="e">
        <f t="shared" si="12"/>
        <v>#DIV/0!</v>
      </c>
    </row>
    <row r="800" spans="1:5">
      <c r="A800" s="163" t="s">
        <v>2299</v>
      </c>
      <c r="B800" s="123" t="s">
        <v>1017</v>
      </c>
      <c r="C800" s="144"/>
      <c r="D800" s="130"/>
      <c r="E800" s="168" t="e">
        <f t="shared" si="12"/>
        <v>#DIV/0!</v>
      </c>
    </row>
    <row r="801" spans="1:5">
      <c r="A801" s="163" t="s">
        <v>2300</v>
      </c>
      <c r="B801" s="123" t="s">
        <v>1018</v>
      </c>
      <c r="C801" s="144"/>
      <c r="D801" s="130"/>
      <c r="E801" s="168" t="e">
        <f t="shared" si="12"/>
        <v>#DIV/0!</v>
      </c>
    </row>
    <row r="802" spans="1:5">
      <c r="A802" s="163" t="s">
        <v>2301</v>
      </c>
      <c r="B802" s="123" t="s">
        <v>1019</v>
      </c>
      <c r="C802" s="144"/>
      <c r="D802" s="130"/>
      <c r="E802" s="168" t="e">
        <f t="shared" si="12"/>
        <v>#DIV/0!</v>
      </c>
    </row>
    <row r="803" spans="1:5">
      <c r="A803" s="163" t="s">
        <v>2302</v>
      </c>
      <c r="B803" s="123" t="s">
        <v>1020</v>
      </c>
      <c r="C803" s="144"/>
      <c r="D803" s="130"/>
      <c r="E803" s="168" t="e">
        <f t="shared" si="12"/>
        <v>#DIV/0!</v>
      </c>
    </row>
    <row r="804" spans="1:5">
      <c r="A804" s="163" t="s">
        <v>2303</v>
      </c>
      <c r="B804" s="123" t="s">
        <v>3036</v>
      </c>
      <c r="C804" s="144">
        <f>SUM(C805:C806)</f>
        <v>0</v>
      </c>
      <c r="D804" s="130"/>
      <c r="E804" s="168" t="e">
        <f t="shared" si="12"/>
        <v>#DIV/0!</v>
      </c>
    </row>
    <row r="805" spans="1:5">
      <c r="A805" s="163" t="s">
        <v>2304</v>
      </c>
      <c r="B805" s="123" t="s">
        <v>1021</v>
      </c>
      <c r="C805" s="144"/>
      <c r="D805" s="130"/>
      <c r="E805" s="168" t="e">
        <f t="shared" si="12"/>
        <v>#DIV/0!</v>
      </c>
    </row>
    <row r="806" spans="1:5">
      <c r="A806" s="163" t="s">
        <v>2305</v>
      </c>
      <c r="B806" s="123" t="s">
        <v>1022</v>
      </c>
      <c r="C806" s="144"/>
      <c r="D806" s="130"/>
      <c r="E806" s="168" t="e">
        <f t="shared" si="12"/>
        <v>#DIV/0!</v>
      </c>
    </row>
    <row r="807" spans="1:5">
      <c r="A807" s="163" t="s">
        <v>2306</v>
      </c>
      <c r="B807" s="123" t="s">
        <v>3037</v>
      </c>
      <c r="C807" s="144">
        <f>SUM(C808:C809)</f>
        <v>0</v>
      </c>
      <c r="D807" s="130"/>
      <c r="E807" s="168" t="e">
        <f t="shared" si="12"/>
        <v>#DIV/0!</v>
      </c>
    </row>
    <row r="808" spans="1:5">
      <c r="A808" s="163" t="s">
        <v>2307</v>
      </c>
      <c r="B808" s="123" t="s">
        <v>1023</v>
      </c>
      <c r="C808" s="144"/>
      <c r="D808" s="130"/>
      <c r="E808" s="168" t="e">
        <f t="shared" si="12"/>
        <v>#DIV/0!</v>
      </c>
    </row>
    <row r="809" spans="1:5">
      <c r="A809" s="163" t="s">
        <v>2308</v>
      </c>
      <c r="B809" s="123" t="s">
        <v>1024</v>
      </c>
      <c r="C809" s="144"/>
      <c r="D809" s="130"/>
      <c r="E809" s="168" t="e">
        <f t="shared" si="12"/>
        <v>#DIV/0!</v>
      </c>
    </row>
    <row r="810" spans="1:5">
      <c r="A810" s="163" t="s">
        <v>2309</v>
      </c>
      <c r="B810" s="123" t="s">
        <v>3038</v>
      </c>
      <c r="C810" s="144">
        <f>SUM(C811)</f>
        <v>0</v>
      </c>
      <c r="D810" s="130"/>
      <c r="E810" s="168" t="e">
        <f t="shared" si="12"/>
        <v>#DIV/0!</v>
      </c>
    </row>
    <row r="811" spans="1:5">
      <c r="A811" s="163" t="s">
        <v>2310</v>
      </c>
      <c r="B811" s="123" t="s">
        <v>1025</v>
      </c>
      <c r="C811" s="144"/>
      <c r="D811" s="130"/>
      <c r="E811" s="168" t="e">
        <f t="shared" si="12"/>
        <v>#DIV/0!</v>
      </c>
    </row>
    <row r="812" spans="1:5">
      <c r="A812" s="163" t="s">
        <v>2311</v>
      </c>
      <c r="B812" s="123" t="s">
        <v>3039</v>
      </c>
      <c r="C812" s="144">
        <f>SUM(C813)</f>
        <v>0</v>
      </c>
      <c r="D812" s="130"/>
      <c r="E812" s="168" t="e">
        <f t="shared" si="12"/>
        <v>#DIV/0!</v>
      </c>
    </row>
    <row r="813" spans="1:5">
      <c r="A813" s="163" t="s">
        <v>2312</v>
      </c>
      <c r="B813" s="123" t="s">
        <v>1026</v>
      </c>
      <c r="C813" s="144"/>
      <c r="D813" s="130"/>
      <c r="E813" s="168" t="e">
        <f t="shared" si="12"/>
        <v>#DIV/0!</v>
      </c>
    </row>
    <row r="814" spans="1:5">
      <c r="A814" s="163" t="s">
        <v>2313</v>
      </c>
      <c r="B814" s="123" t="s">
        <v>3040</v>
      </c>
      <c r="C814" s="144">
        <f>SUM(C815:C819)</f>
        <v>0</v>
      </c>
      <c r="D814" s="130"/>
      <c r="E814" s="168" t="e">
        <f t="shared" si="12"/>
        <v>#DIV/0!</v>
      </c>
    </row>
    <row r="815" spans="1:5">
      <c r="A815" s="163" t="s">
        <v>2314</v>
      </c>
      <c r="B815" s="123" t="s">
        <v>1027</v>
      </c>
      <c r="C815" s="144"/>
      <c r="D815" s="130"/>
      <c r="E815" s="168" t="e">
        <f t="shared" si="12"/>
        <v>#DIV/0!</v>
      </c>
    </row>
    <row r="816" spans="1:5">
      <c r="A816" s="163" t="s">
        <v>2315</v>
      </c>
      <c r="B816" s="123" t="s">
        <v>1028</v>
      </c>
      <c r="C816" s="144"/>
      <c r="D816" s="130"/>
      <c r="E816" s="168" t="e">
        <f t="shared" si="12"/>
        <v>#DIV/0!</v>
      </c>
    </row>
    <row r="817" spans="1:5">
      <c r="A817" s="163" t="s">
        <v>2316</v>
      </c>
      <c r="B817" s="123" t="s">
        <v>1029</v>
      </c>
      <c r="C817" s="144"/>
      <c r="D817" s="130"/>
      <c r="E817" s="168" t="e">
        <f t="shared" si="12"/>
        <v>#DIV/0!</v>
      </c>
    </row>
    <row r="818" spans="1:5">
      <c r="A818" s="163" t="s">
        <v>2317</v>
      </c>
      <c r="B818" s="123" t="s">
        <v>1030</v>
      </c>
      <c r="C818" s="144"/>
      <c r="D818" s="130"/>
      <c r="E818" s="168" t="e">
        <f t="shared" si="12"/>
        <v>#DIV/0!</v>
      </c>
    </row>
    <row r="819" spans="1:5">
      <c r="A819" s="163" t="s">
        <v>2318</v>
      </c>
      <c r="B819" s="123" t="s">
        <v>1031</v>
      </c>
      <c r="C819" s="144"/>
      <c r="D819" s="130"/>
      <c r="E819" s="168" t="e">
        <f t="shared" si="12"/>
        <v>#DIV/0!</v>
      </c>
    </row>
    <row r="820" spans="1:5">
      <c r="A820" s="163" t="s">
        <v>2319</v>
      </c>
      <c r="B820" s="123" t="s">
        <v>3041</v>
      </c>
      <c r="C820" s="144">
        <f>SUM(C821)</f>
        <v>0</v>
      </c>
      <c r="D820" s="130"/>
      <c r="E820" s="168" t="e">
        <f t="shared" si="12"/>
        <v>#DIV/0!</v>
      </c>
    </row>
    <row r="821" spans="1:5">
      <c r="A821" s="163" t="s">
        <v>2320</v>
      </c>
      <c r="B821" s="123" t="s">
        <v>1032</v>
      </c>
      <c r="C821" s="144"/>
      <c r="D821" s="130"/>
      <c r="E821" s="168" t="e">
        <f t="shared" si="12"/>
        <v>#DIV/0!</v>
      </c>
    </row>
    <row r="822" spans="1:5">
      <c r="A822" s="163" t="s">
        <v>2321</v>
      </c>
      <c r="B822" s="123" t="s">
        <v>3042</v>
      </c>
      <c r="C822" s="144">
        <f>SUM(C823)</f>
        <v>0</v>
      </c>
      <c r="D822" s="130"/>
      <c r="E822" s="168" t="e">
        <f t="shared" si="12"/>
        <v>#DIV/0!</v>
      </c>
    </row>
    <row r="823" spans="1:5">
      <c r="A823" s="163" t="s">
        <v>2322</v>
      </c>
      <c r="B823" s="123" t="s">
        <v>1033</v>
      </c>
      <c r="C823" s="144"/>
      <c r="D823" s="130"/>
      <c r="E823" s="168" t="e">
        <f t="shared" si="12"/>
        <v>#DIV/0!</v>
      </c>
    </row>
    <row r="824" spans="1:5">
      <c r="A824" s="163" t="s">
        <v>2323</v>
      </c>
      <c r="B824" s="123" t="s">
        <v>3043</v>
      </c>
      <c r="C824" s="144">
        <f>SUM(C825:C838)</f>
        <v>0</v>
      </c>
      <c r="D824" s="130"/>
      <c r="E824" s="168" t="e">
        <f t="shared" si="12"/>
        <v>#DIV/0!</v>
      </c>
    </row>
    <row r="825" spans="1:5">
      <c r="A825" s="163" t="s">
        <v>2324</v>
      </c>
      <c r="B825" s="123" t="s">
        <v>1034</v>
      </c>
      <c r="C825" s="144"/>
      <c r="D825" s="130"/>
      <c r="E825" s="168" t="e">
        <f t="shared" si="12"/>
        <v>#DIV/0!</v>
      </c>
    </row>
    <row r="826" spans="1:5">
      <c r="A826" s="163" t="s">
        <v>2325</v>
      </c>
      <c r="B826" s="123" t="s">
        <v>1035</v>
      </c>
      <c r="C826" s="144"/>
      <c r="D826" s="130"/>
      <c r="E826" s="168" t="e">
        <f t="shared" si="12"/>
        <v>#DIV/0!</v>
      </c>
    </row>
    <row r="827" spans="1:5">
      <c r="A827" s="163" t="s">
        <v>2326</v>
      </c>
      <c r="B827" s="123" t="s">
        <v>1036</v>
      </c>
      <c r="C827" s="144"/>
      <c r="D827" s="130"/>
      <c r="E827" s="168" t="e">
        <f t="shared" si="12"/>
        <v>#DIV/0!</v>
      </c>
    </row>
    <row r="828" spans="1:5">
      <c r="A828" s="163" t="s">
        <v>2327</v>
      </c>
      <c r="B828" s="123" t="s">
        <v>1037</v>
      </c>
      <c r="C828" s="144"/>
      <c r="D828" s="130"/>
      <c r="E828" s="168" t="e">
        <f t="shared" si="12"/>
        <v>#DIV/0!</v>
      </c>
    </row>
    <row r="829" spans="1:5">
      <c r="A829" s="163" t="s">
        <v>2328</v>
      </c>
      <c r="B829" s="123" t="s">
        <v>1038</v>
      </c>
      <c r="C829" s="144"/>
      <c r="D829" s="130"/>
      <c r="E829" s="168" t="e">
        <f t="shared" si="12"/>
        <v>#DIV/0!</v>
      </c>
    </row>
    <row r="830" spans="1:5">
      <c r="A830" s="163" t="s">
        <v>2329</v>
      </c>
      <c r="B830" s="123" t="s">
        <v>1039</v>
      </c>
      <c r="C830" s="144"/>
      <c r="D830" s="130"/>
      <c r="E830" s="168" t="e">
        <f t="shared" si="12"/>
        <v>#DIV/0!</v>
      </c>
    </row>
    <row r="831" spans="1:5">
      <c r="A831" s="163" t="s">
        <v>2330</v>
      </c>
      <c r="B831" s="123" t="s">
        <v>1040</v>
      </c>
      <c r="C831" s="144"/>
      <c r="D831" s="130"/>
      <c r="E831" s="168" t="e">
        <f t="shared" si="12"/>
        <v>#DIV/0!</v>
      </c>
    </row>
    <row r="832" spans="1:5">
      <c r="A832" s="163" t="s">
        <v>2331</v>
      </c>
      <c r="B832" s="123" t="s">
        <v>1041</v>
      </c>
      <c r="C832" s="144"/>
      <c r="D832" s="130"/>
      <c r="E832" s="168" t="e">
        <f t="shared" si="12"/>
        <v>#DIV/0!</v>
      </c>
    </row>
    <row r="833" spans="1:5">
      <c r="A833" s="163" t="s">
        <v>2332</v>
      </c>
      <c r="B833" s="123" t="s">
        <v>1042</v>
      </c>
      <c r="C833" s="144"/>
      <c r="D833" s="130"/>
      <c r="E833" s="168" t="e">
        <f t="shared" si="12"/>
        <v>#DIV/0!</v>
      </c>
    </row>
    <row r="834" spans="1:5">
      <c r="A834" s="163" t="s">
        <v>2333</v>
      </c>
      <c r="B834" s="123" t="s">
        <v>1043</v>
      </c>
      <c r="C834" s="144"/>
      <c r="D834" s="130"/>
      <c r="E834" s="168" t="e">
        <f t="shared" si="12"/>
        <v>#DIV/0!</v>
      </c>
    </row>
    <row r="835" spans="1:5">
      <c r="A835" s="163" t="s">
        <v>2334</v>
      </c>
      <c r="B835" s="123" t="s">
        <v>1044</v>
      </c>
      <c r="C835" s="144"/>
      <c r="D835" s="130"/>
      <c r="E835" s="168" t="e">
        <f t="shared" si="12"/>
        <v>#DIV/0!</v>
      </c>
    </row>
    <row r="836" spans="1:5">
      <c r="A836" s="163" t="s">
        <v>2335</v>
      </c>
      <c r="B836" s="123" t="s">
        <v>1045</v>
      </c>
      <c r="C836" s="144"/>
      <c r="D836" s="130"/>
      <c r="E836" s="168" t="e">
        <f t="shared" si="12"/>
        <v>#DIV/0!</v>
      </c>
    </row>
    <row r="837" spans="1:5">
      <c r="A837" s="163" t="s">
        <v>2336</v>
      </c>
      <c r="B837" s="123" t="s">
        <v>1046</v>
      </c>
      <c r="C837" s="144"/>
      <c r="D837" s="130"/>
      <c r="E837" s="168" t="e">
        <f t="shared" si="12"/>
        <v>#DIV/0!</v>
      </c>
    </row>
    <row r="838" spans="1:5">
      <c r="A838" s="163" t="s">
        <v>2337</v>
      </c>
      <c r="B838" s="123" t="s">
        <v>1047</v>
      </c>
      <c r="C838" s="144"/>
      <c r="D838" s="130"/>
      <c r="E838" s="168" t="e">
        <f t="shared" ref="E838:E901" si="13">C838/D838</f>
        <v>#DIV/0!</v>
      </c>
    </row>
    <row r="839" spans="1:5">
      <c r="A839" s="163" t="s">
        <v>2338</v>
      </c>
      <c r="B839" s="123" t="s">
        <v>3044</v>
      </c>
      <c r="C839" s="144">
        <f>SUM(C840)</f>
        <v>0</v>
      </c>
      <c r="D839" s="130">
        <v>200</v>
      </c>
      <c r="E839" s="168">
        <f t="shared" si="13"/>
        <v>0</v>
      </c>
    </row>
    <row r="840" spans="1:5">
      <c r="A840" s="163" t="s">
        <v>2339</v>
      </c>
      <c r="B840" s="123" t="s">
        <v>1048</v>
      </c>
      <c r="C840" s="144"/>
      <c r="D840" s="130">
        <v>200</v>
      </c>
      <c r="E840" s="168">
        <f t="shared" si="13"/>
        <v>0</v>
      </c>
    </row>
    <row r="841" spans="1:5">
      <c r="A841" s="162" t="s">
        <v>2340</v>
      </c>
      <c r="B841" s="122" t="s">
        <v>3045</v>
      </c>
      <c r="C841" s="143">
        <f>C842+C853+C855+C858+C860+C862</f>
        <v>2819</v>
      </c>
      <c r="D841" s="130">
        <v>2687</v>
      </c>
      <c r="E841" s="168">
        <f t="shared" si="13"/>
        <v>1.05</v>
      </c>
    </row>
    <row r="842" spans="1:5">
      <c r="A842" s="163" t="s">
        <v>2341</v>
      </c>
      <c r="B842" s="123" t="s">
        <v>3046</v>
      </c>
      <c r="C842" s="144">
        <f>SUM(C843:C852)</f>
        <v>606</v>
      </c>
      <c r="D842" s="130">
        <v>609</v>
      </c>
      <c r="E842" s="168">
        <f t="shared" si="13"/>
        <v>1</v>
      </c>
    </row>
    <row r="843" spans="1:5">
      <c r="A843" s="163" t="s">
        <v>2342</v>
      </c>
      <c r="B843" s="123" t="s">
        <v>1049</v>
      </c>
      <c r="C843" s="144">
        <v>65</v>
      </c>
      <c r="D843" s="130">
        <v>81</v>
      </c>
      <c r="E843" s="168">
        <f t="shared" si="13"/>
        <v>0.8</v>
      </c>
    </row>
    <row r="844" spans="1:5">
      <c r="A844" s="163" t="s">
        <v>2343</v>
      </c>
      <c r="B844" s="123" t="s">
        <v>1050</v>
      </c>
      <c r="C844" s="144"/>
      <c r="D844" s="130"/>
      <c r="E844" s="168" t="e">
        <f t="shared" si="13"/>
        <v>#DIV/0!</v>
      </c>
    </row>
    <row r="845" spans="1:5">
      <c r="A845" s="163" t="s">
        <v>2344</v>
      </c>
      <c r="B845" s="123" t="s">
        <v>1051</v>
      </c>
      <c r="C845" s="144"/>
      <c r="D845" s="130"/>
      <c r="E845" s="168" t="e">
        <f t="shared" si="13"/>
        <v>#DIV/0!</v>
      </c>
    </row>
    <row r="846" spans="1:5">
      <c r="A846" s="163" t="s">
        <v>2345</v>
      </c>
      <c r="B846" s="123" t="s">
        <v>1052</v>
      </c>
      <c r="C846" s="144">
        <v>499</v>
      </c>
      <c r="D846" s="130">
        <v>497</v>
      </c>
      <c r="E846" s="168">
        <f t="shared" si="13"/>
        <v>1</v>
      </c>
    </row>
    <row r="847" spans="1:5">
      <c r="A847" s="163" t="s">
        <v>2346</v>
      </c>
      <c r="B847" s="123" t="s">
        <v>1053</v>
      </c>
      <c r="C847" s="144"/>
      <c r="D847" s="130"/>
      <c r="E847" s="168" t="e">
        <f t="shared" si="13"/>
        <v>#DIV/0!</v>
      </c>
    </row>
    <row r="848" spans="1:5">
      <c r="A848" s="163" t="s">
        <v>2347</v>
      </c>
      <c r="B848" s="123" t="s">
        <v>1054</v>
      </c>
      <c r="C848" s="144"/>
      <c r="D848" s="130"/>
      <c r="E848" s="168" t="e">
        <f t="shared" si="13"/>
        <v>#DIV/0!</v>
      </c>
    </row>
    <row r="849" spans="1:5">
      <c r="A849" s="163" t="s">
        <v>2348</v>
      </c>
      <c r="B849" s="123" t="s">
        <v>1055</v>
      </c>
      <c r="C849" s="144"/>
      <c r="D849" s="130"/>
      <c r="E849" s="168" t="e">
        <f t="shared" si="13"/>
        <v>#DIV/0!</v>
      </c>
    </row>
    <row r="850" spans="1:5">
      <c r="A850" s="163" t="s">
        <v>2349</v>
      </c>
      <c r="B850" s="123" t="s">
        <v>1056</v>
      </c>
      <c r="C850" s="144"/>
      <c r="D850" s="130"/>
      <c r="E850" s="168" t="e">
        <f t="shared" si="13"/>
        <v>#DIV/0!</v>
      </c>
    </row>
    <row r="851" spans="1:5">
      <c r="A851" s="163" t="s">
        <v>2350</v>
      </c>
      <c r="B851" s="123" t="s">
        <v>1057</v>
      </c>
      <c r="C851" s="144"/>
      <c r="D851" s="130"/>
      <c r="E851" s="168" t="e">
        <f t="shared" si="13"/>
        <v>#DIV/0!</v>
      </c>
    </row>
    <row r="852" spans="1:5">
      <c r="A852" s="163" t="s">
        <v>2351</v>
      </c>
      <c r="B852" s="123" t="s">
        <v>1058</v>
      </c>
      <c r="C852" s="144">
        <v>42</v>
      </c>
      <c r="D852" s="130">
        <v>31</v>
      </c>
      <c r="E852" s="168">
        <f t="shared" si="13"/>
        <v>1.35</v>
      </c>
    </row>
    <row r="853" spans="1:5">
      <c r="A853" s="163" t="s">
        <v>2352</v>
      </c>
      <c r="B853" s="123" t="s">
        <v>3047</v>
      </c>
      <c r="C853" s="144">
        <f>SUM(C854)</f>
        <v>20</v>
      </c>
      <c r="D853" s="130"/>
      <c r="E853" s="168" t="e">
        <f t="shared" si="13"/>
        <v>#DIV/0!</v>
      </c>
    </row>
    <row r="854" spans="1:5">
      <c r="A854" s="163" t="s">
        <v>2353</v>
      </c>
      <c r="B854" s="123" t="s">
        <v>1059</v>
      </c>
      <c r="C854" s="144">
        <v>20</v>
      </c>
      <c r="D854" s="130"/>
      <c r="E854" s="168" t="e">
        <f t="shared" si="13"/>
        <v>#DIV/0!</v>
      </c>
    </row>
    <row r="855" spans="1:5">
      <c r="A855" s="163" t="s">
        <v>2354</v>
      </c>
      <c r="B855" s="123" t="s">
        <v>3048</v>
      </c>
      <c r="C855" s="144">
        <f>SUM(C856:C857)</f>
        <v>300</v>
      </c>
      <c r="D855" s="130">
        <v>300</v>
      </c>
      <c r="E855" s="168">
        <f t="shared" si="13"/>
        <v>1</v>
      </c>
    </row>
    <row r="856" spans="1:5">
      <c r="A856" s="163" t="s">
        <v>2355</v>
      </c>
      <c r="B856" s="123" t="s">
        <v>1060</v>
      </c>
      <c r="C856" s="144"/>
      <c r="D856" s="130"/>
      <c r="E856" s="168" t="e">
        <f t="shared" si="13"/>
        <v>#DIV/0!</v>
      </c>
    </row>
    <row r="857" spans="1:5">
      <c r="A857" s="163" t="s">
        <v>2356</v>
      </c>
      <c r="B857" s="123" t="s">
        <v>1061</v>
      </c>
      <c r="C857" s="144">
        <v>300</v>
      </c>
      <c r="D857" s="130">
        <v>300</v>
      </c>
      <c r="E857" s="168">
        <f t="shared" si="13"/>
        <v>1</v>
      </c>
    </row>
    <row r="858" spans="1:5">
      <c r="A858" s="163" t="s">
        <v>2357</v>
      </c>
      <c r="B858" s="123" t="s">
        <v>3049</v>
      </c>
      <c r="C858" s="144">
        <f>SUM(C859)</f>
        <v>1308</v>
      </c>
      <c r="D858" s="130">
        <v>1278</v>
      </c>
      <c r="E858" s="168">
        <f t="shared" si="13"/>
        <v>1.02</v>
      </c>
    </row>
    <row r="859" spans="1:5">
      <c r="A859" s="163" t="s">
        <v>2358</v>
      </c>
      <c r="B859" s="123" t="s">
        <v>1062</v>
      </c>
      <c r="C859" s="144">
        <f>1215.08+93</f>
        <v>1308</v>
      </c>
      <c r="D859" s="130">
        <v>1278</v>
      </c>
      <c r="E859" s="168">
        <f t="shared" si="13"/>
        <v>1.02</v>
      </c>
    </row>
    <row r="860" spans="1:5">
      <c r="A860" s="163" t="s">
        <v>2359</v>
      </c>
      <c r="B860" s="123" t="s">
        <v>3050</v>
      </c>
      <c r="C860" s="144">
        <f>SUM(C861)</f>
        <v>0</v>
      </c>
      <c r="D860" s="130"/>
      <c r="E860" s="168" t="e">
        <f t="shared" si="13"/>
        <v>#DIV/0!</v>
      </c>
    </row>
    <row r="861" spans="1:5">
      <c r="A861" s="163" t="s">
        <v>2360</v>
      </c>
      <c r="B861" s="123" t="s">
        <v>1063</v>
      </c>
      <c r="C861" s="144"/>
      <c r="D861" s="130"/>
      <c r="E861" s="168" t="e">
        <f t="shared" si="13"/>
        <v>#DIV/0!</v>
      </c>
    </row>
    <row r="862" spans="1:5">
      <c r="A862" s="163">
        <v>21299</v>
      </c>
      <c r="B862" s="123" t="s">
        <v>3051</v>
      </c>
      <c r="C862" s="144">
        <f>SUM(C863)</f>
        <v>585</v>
      </c>
      <c r="D862" s="130">
        <v>500</v>
      </c>
      <c r="E862" s="168">
        <f t="shared" si="13"/>
        <v>1.17</v>
      </c>
    </row>
    <row r="863" spans="1:5">
      <c r="A863" s="163">
        <v>2129901</v>
      </c>
      <c r="B863" s="123" t="s">
        <v>3052</v>
      </c>
      <c r="C863" s="144">
        <v>585</v>
      </c>
      <c r="D863" s="130">
        <v>500</v>
      </c>
      <c r="E863" s="168">
        <f t="shared" si="13"/>
        <v>1.17</v>
      </c>
    </row>
    <row r="864" spans="1:5">
      <c r="A864" s="162" t="s">
        <v>2361</v>
      </c>
      <c r="B864" s="122" t="s">
        <v>3053</v>
      </c>
      <c r="C864" s="143">
        <f>C865+C890+C915+C941+C952+C963+C969+C976+C983+C986</f>
        <v>4389</v>
      </c>
      <c r="D864" s="130">
        <v>5523</v>
      </c>
      <c r="E864" s="168">
        <f t="shared" si="13"/>
        <v>0.79</v>
      </c>
    </row>
    <row r="865" spans="1:5">
      <c r="A865" s="163" t="s">
        <v>2362</v>
      </c>
      <c r="B865" s="123" t="s">
        <v>3054</v>
      </c>
      <c r="C865" s="144">
        <f>SUM(C866:C889)</f>
        <v>576</v>
      </c>
      <c r="D865" s="130">
        <v>780</v>
      </c>
      <c r="E865" s="168">
        <f t="shared" si="13"/>
        <v>0.74</v>
      </c>
    </row>
    <row r="866" spans="1:5">
      <c r="A866" s="163" t="s">
        <v>2363</v>
      </c>
      <c r="B866" s="123" t="s">
        <v>1064</v>
      </c>
      <c r="C866" s="144">
        <v>54</v>
      </c>
      <c r="D866" s="130">
        <v>46</v>
      </c>
      <c r="E866" s="168">
        <f t="shared" si="13"/>
        <v>1.17</v>
      </c>
    </row>
    <row r="867" spans="1:5">
      <c r="A867" s="163" t="s">
        <v>2364</v>
      </c>
      <c r="B867" s="123" t="s">
        <v>1065</v>
      </c>
      <c r="C867" s="144">
        <v>10</v>
      </c>
      <c r="D867" s="130">
        <v>10</v>
      </c>
      <c r="E867" s="168">
        <f t="shared" si="13"/>
        <v>1</v>
      </c>
    </row>
    <row r="868" spans="1:5">
      <c r="A868" s="163" t="s">
        <v>2365</v>
      </c>
      <c r="B868" s="123" t="s">
        <v>1066</v>
      </c>
      <c r="C868" s="144"/>
      <c r="D868" s="130"/>
      <c r="E868" s="168" t="e">
        <f t="shared" si="13"/>
        <v>#DIV/0!</v>
      </c>
    </row>
    <row r="869" spans="1:5">
      <c r="A869" s="163" t="s">
        <v>2366</v>
      </c>
      <c r="B869" s="123" t="s">
        <v>1067</v>
      </c>
      <c r="C869" s="144">
        <v>335</v>
      </c>
      <c r="D869" s="130">
        <v>339</v>
      </c>
      <c r="E869" s="168">
        <f t="shared" si="13"/>
        <v>0.99</v>
      </c>
    </row>
    <row r="870" spans="1:5">
      <c r="A870" s="163" t="s">
        <v>2367</v>
      </c>
      <c r="B870" s="123" t="s">
        <v>1068</v>
      </c>
      <c r="C870" s="144"/>
      <c r="D870" s="130"/>
      <c r="E870" s="168" t="e">
        <f t="shared" si="13"/>
        <v>#DIV/0!</v>
      </c>
    </row>
    <row r="871" spans="1:5">
      <c r="A871" s="163" t="s">
        <v>2368</v>
      </c>
      <c r="B871" s="123" t="s">
        <v>1069</v>
      </c>
      <c r="C871" s="144"/>
      <c r="D871" s="130"/>
      <c r="E871" s="168" t="e">
        <f t="shared" si="13"/>
        <v>#DIV/0!</v>
      </c>
    </row>
    <row r="872" spans="1:5">
      <c r="A872" s="163" t="s">
        <v>2369</v>
      </c>
      <c r="B872" s="123" t="s">
        <v>1070</v>
      </c>
      <c r="C872" s="144">
        <v>15</v>
      </c>
      <c r="D872" s="130">
        <v>15</v>
      </c>
      <c r="E872" s="168">
        <f t="shared" si="13"/>
        <v>1</v>
      </c>
    </row>
    <row r="873" spans="1:5">
      <c r="A873" s="163" t="s">
        <v>2370</v>
      </c>
      <c r="B873" s="123" t="s">
        <v>1071</v>
      </c>
      <c r="C873" s="144">
        <v>35</v>
      </c>
      <c r="D873" s="130">
        <v>30</v>
      </c>
      <c r="E873" s="168">
        <f t="shared" si="13"/>
        <v>1.17</v>
      </c>
    </row>
    <row r="874" spans="1:5">
      <c r="A874" s="163" t="s">
        <v>2371</v>
      </c>
      <c r="B874" s="123" t="s">
        <v>1072</v>
      </c>
      <c r="C874" s="144"/>
      <c r="D874" s="130"/>
      <c r="E874" s="168" t="e">
        <f t="shared" si="13"/>
        <v>#DIV/0!</v>
      </c>
    </row>
    <row r="875" spans="1:5">
      <c r="A875" s="163" t="s">
        <v>2372</v>
      </c>
      <c r="B875" s="123" t="s">
        <v>1073</v>
      </c>
      <c r="C875" s="144"/>
      <c r="D875" s="130"/>
      <c r="E875" s="168" t="e">
        <f t="shared" si="13"/>
        <v>#DIV/0!</v>
      </c>
    </row>
    <row r="876" spans="1:5">
      <c r="A876" s="163" t="s">
        <v>2373</v>
      </c>
      <c r="B876" s="123" t="s">
        <v>1074</v>
      </c>
      <c r="C876" s="144"/>
      <c r="D876" s="130"/>
      <c r="E876" s="168" t="e">
        <f t="shared" si="13"/>
        <v>#DIV/0!</v>
      </c>
    </row>
    <row r="877" spans="1:5">
      <c r="A877" s="163" t="s">
        <v>2374</v>
      </c>
      <c r="B877" s="123" t="s">
        <v>1075</v>
      </c>
      <c r="C877" s="144"/>
      <c r="D877" s="130"/>
      <c r="E877" s="168" t="e">
        <f t="shared" si="13"/>
        <v>#DIV/0!</v>
      </c>
    </row>
    <row r="878" spans="1:5">
      <c r="A878" s="163" t="s">
        <v>2375</v>
      </c>
      <c r="B878" s="123" t="s">
        <v>1076</v>
      </c>
      <c r="C878" s="144"/>
      <c r="D878" s="130"/>
      <c r="E878" s="168" t="e">
        <f t="shared" si="13"/>
        <v>#DIV/0!</v>
      </c>
    </row>
    <row r="879" spans="1:5">
      <c r="A879" s="163" t="s">
        <v>2376</v>
      </c>
      <c r="B879" s="123" t="s">
        <v>1077</v>
      </c>
      <c r="C879" s="144"/>
      <c r="D879" s="130"/>
      <c r="E879" s="168" t="e">
        <f t="shared" si="13"/>
        <v>#DIV/0!</v>
      </c>
    </row>
    <row r="880" spans="1:5">
      <c r="A880" s="163" t="s">
        <v>2377</v>
      </c>
      <c r="B880" s="123" t="s">
        <v>1078</v>
      </c>
      <c r="C880" s="144"/>
      <c r="D880" s="130"/>
      <c r="E880" s="168" t="e">
        <f t="shared" si="13"/>
        <v>#DIV/0!</v>
      </c>
    </row>
    <row r="881" spans="1:5">
      <c r="A881" s="163" t="s">
        <v>2378</v>
      </c>
      <c r="B881" s="123" t="s">
        <v>1079</v>
      </c>
      <c r="C881" s="144"/>
      <c r="D881" s="130"/>
      <c r="E881" s="168" t="e">
        <f t="shared" si="13"/>
        <v>#DIV/0!</v>
      </c>
    </row>
    <row r="882" spans="1:5">
      <c r="A882" s="163" t="s">
        <v>2379</v>
      </c>
      <c r="B882" s="123" t="s">
        <v>1080</v>
      </c>
      <c r="C882" s="144">
        <v>40</v>
      </c>
      <c r="D882" s="130">
        <v>50</v>
      </c>
      <c r="E882" s="168">
        <f t="shared" si="13"/>
        <v>0.8</v>
      </c>
    </row>
    <row r="883" spans="1:5">
      <c r="A883" s="163" t="s">
        <v>2380</v>
      </c>
      <c r="B883" s="123" t="s">
        <v>1081</v>
      </c>
      <c r="C883" s="144"/>
      <c r="D883" s="130"/>
      <c r="E883" s="168" t="e">
        <f t="shared" si="13"/>
        <v>#DIV/0!</v>
      </c>
    </row>
    <row r="884" spans="1:5">
      <c r="A884" s="163" t="s">
        <v>2381</v>
      </c>
      <c r="B884" s="123" t="s">
        <v>1082</v>
      </c>
      <c r="C884" s="144"/>
      <c r="D884" s="130"/>
      <c r="E884" s="168" t="e">
        <f t="shared" si="13"/>
        <v>#DIV/0!</v>
      </c>
    </row>
    <row r="885" spans="1:5">
      <c r="A885" s="163" t="s">
        <v>2382</v>
      </c>
      <c r="B885" s="123" t="s">
        <v>1083</v>
      </c>
      <c r="C885" s="144"/>
      <c r="D885" s="130"/>
      <c r="E885" s="168" t="e">
        <f t="shared" si="13"/>
        <v>#DIV/0!</v>
      </c>
    </row>
    <row r="886" spans="1:5">
      <c r="A886" s="163" t="s">
        <v>2383</v>
      </c>
      <c r="B886" s="123" t="s">
        <v>1084</v>
      </c>
      <c r="C886" s="144"/>
      <c r="D886" s="130"/>
      <c r="E886" s="168" t="e">
        <f t="shared" si="13"/>
        <v>#DIV/0!</v>
      </c>
    </row>
    <row r="887" spans="1:5">
      <c r="A887" s="163" t="s">
        <v>2384</v>
      </c>
      <c r="B887" s="123" t="s">
        <v>1085</v>
      </c>
      <c r="C887" s="144"/>
      <c r="D887" s="130"/>
      <c r="E887" s="168" t="e">
        <f t="shared" si="13"/>
        <v>#DIV/0!</v>
      </c>
    </row>
    <row r="888" spans="1:5">
      <c r="A888" s="163" t="s">
        <v>2385</v>
      </c>
      <c r="B888" s="123" t="s">
        <v>1086</v>
      </c>
      <c r="C888" s="144">
        <v>47</v>
      </c>
      <c r="D888" s="130">
        <v>10</v>
      </c>
      <c r="E888" s="168">
        <f t="shared" si="13"/>
        <v>4.7</v>
      </c>
    </row>
    <row r="889" spans="1:5">
      <c r="A889" s="163" t="s">
        <v>2386</v>
      </c>
      <c r="B889" s="123" t="s">
        <v>1087</v>
      </c>
      <c r="C889" s="144">
        <v>40</v>
      </c>
      <c r="D889" s="130">
        <v>280</v>
      </c>
      <c r="E889" s="168">
        <f t="shared" si="13"/>
        <v>0.14000000000000001</v>
      </c>
    </row>
    <row r="890" spans="1:5">
      <c r="A890" s="163" t="s">
        <v>2387</v>
      </c>
      <c r="B890" s="123" t="s">
        <v>3055</v>
      </c>
      <c r="C890" s="144">
        <f>SUM(C891:C914)</f>
        <v>1318</v>
      </c>
      <c r="D890" s="130">
        <v>3266</v>
      </c>
      <c r="E890" s="168">
        <f t="shared" si="13"/>
        <v>0.4</v>
      </c>
    </row>
    <row r="891" spans="1:5">
      <c r="A891" s="163" t="s">
        <v>2388</v>
      </c>
      <c r="B891" s="123" t="s">
        <v>1088</v>
      </c>
      <c r="C891" s="144">
        <v>128</v>
      </c>
      <c r="D891" s="130">
        <v>146</v>
      </c>
      <c r="E891" s="168">
        <f t="shared" si="13"/>
        <v>0.88</v>
      </c>
    </row>
    <row r="892" spans="1:5">
      <c r="A892" s="163" t="s">
        <v>2389</v>
      </c>
      <c r="B892" s="123" t="s">
        <v>1089</v>
      </c>
      <c r="C892" s="144"/>
      <c r="D892" s="130"/>
      <c r="E892" s="168" t="e">
        <f t="shared" si="13"/>
        <v>#DIV/0!</v>
      </c>
    </row>
    <row r="893" spans="1:5">
      <c r="A893" s="163" t="s">
        <v>2390</v>
      </c>
      <c r="B893" s="123" t="s">
        <v>1090</v>
      </c>
      <c r="C893" s="144"/>
      <c r="D893" s="130"/>
      <c r="E893" s="168" t="e">
        <f t="shared" si="13"/>
        <v>#DIV/0!</v>
      </c>
    </row>
    <row r="894" spans="1:5">
      <c r="A894" s="163" t="s">
        <v>2391</v>
      </c>
      <c r="B894" s="123" t="s">
        <v>1091</v>
      </c>
      <c r="C894" s="144">
        <v>406</v>
      </c>
      <c r="D894" s="130">
        <v>391</v>
      </c>
      <c r="E894" s="168">
        <f t="shared" si="13"/>
        <v>1.04</v>
      </c>
    </row>
    <row r="895" spans="1:5">
      <c r="A895" s="163" t="s">
        <v>2392</v>
      </c>
      <c r="B895" s="123" t="s">
        <v>1092</v>
      </c>
      <c r="C895" s="144"/>
      <c r="D895" s="130"/>
      <c r="E895" s="168" t="e">
        <f t="shared" si="13"/>
        <v>#DIV/0!</v>
      </c>
    </row>
    <row r="896" spans="1:5">
      <c r="A896" s="163" t="s">
        <v>2393</v>
      </c>
      <c r="B896" s="123" t="s">
        <v>1093</v>
      </c>
      <c r="C896" s="144"/>
      <c r="D896" s="130"/>
      <c r="E896" s="168" t="e">
        <f t="shared" si="13"/>
        <v>#DIV/0!</v>
      </c>
    </row>
    <row r="897" spans="1:5">
      <c r="A897" s="163" t="s">
        <v>2394</v>
      </c>
      <c r="B897" s="123" t="s">
        <v>1094</v>
      </c>
      <c r="C897" s="144"/>
      <c r="D897" s="130"/>
      <c r="E897" s="168" t="e">
        <f t="shared" si="13"/>
        <v>#DIV/0!</v>
      </c>
    </row>
    <row r="898" spans="1:5">
      <c r="A898" s="163" t="s">
        <v>2395</v>
      </c>
      <c r="B898" s="123" t="s">
        <v>1095</v>
      </c>
      <c r="C898" s="144">
        <v>239</v>
      </c>
      <c r="D898" s="130"/>
      <c r="E898" s="168" t="e">
        <f t="shared" si="13"/>
        <v>#DIV/0!</v>
      </c>
    </row>
    <row r="899" spans="1:5">
      <c r="A899" s="163" t="s">
        <v>2396</v>
      </c>
      <c r="B899" s="123" t="s">
        <v>1096</v>
      </c>
      <c r="C899" s="144"/>
      <c r="D899" s="130"/>
      <c r="E899" s="168" t="e">
        <f t="shared" si="13"/>
        <v>#DIV/0!</v>
      </c>
    </row>
    <row r="900" spans="1:5">
      <c r="A900" s="163" t="s">
        <v>2397</v>
      </c>
      <c r="B900" s="123" t="s">
        <v>1097</v>
      </c>
      <c r="C900" s="144"/>
      <c r="D900" s="130"/>
      <c r="E900" s="168" t="e">
        <f t="shared" si="13"/>
        <v>#DIV/0!</v>
      </c>
    </row>
    <row r="901" spans="1:5">
      <c r="A901" s="163" t="s">
        <v>2398</v>
      </c>
      <c r="B901" s="123" t="s">
        <v>1098</v>
      </c>
      <c r="C901" s="144"/>
      <c r="D901" s="130"/>
      <c r="E901" s="168" t="e">
        <f t="shared" si="13"/>
        <v>#DIV/0!</v>
      </c>
    </row>
    <row r="902" spans="1:5">
      <c r="A902" s="163" t="s">
        <v>2399</v>
      </c>
      <c r="B902" s="123" t="s">
        <v>1099</v>
      </c>
      <c r="C902" s="144">
        <v>245</v>
      </c>
      <c r="D902" s="130">
        <v>529</v>
      </c>
      <c r="E902" s="168">
        <f t="shared" ref="E902:E965" si="14">C902/D902</f>
        <v>0.46</v>
      </c>
    </row>
    <row r="903" spans="1:5">
      <c r="A903" s="163" t="s">
        <v>2400</v>
      </c>
      <c r="B903" s="123" t="s">
        <v>1100</v>
      </c>
      <c r="C903" s="144"/>
      <c r="D903" s="130"/>
      <c r="E903" s="168" t="e">
        <f t="shared" si="14"/>
        <v>#DIV/0!</v>
      </c>
    </row>
    <row r="904" spans="1:5">
      <c r="A904" s="163" t="s">
        <v>2401</v>
      </c>
      <c r="B904" s="123" t="s">
        <v>606</v>
      </c>
      <c r="C904" s="144"/>
      <c r="D904" s="130"/>
      <c r="E904" s="168" t="e">
        <f t="shared" si="14"/>
        <v>#DIV/0!</v>
      </c>
    </row>
    <row r="905" spans="1:5">
      <c r="A905" s="163" t="s">
        <v>2402</v>
      </c>
      <c r="B905" s="123" t="s">
        <v>1101</v>
      </c>
      <c r="C905" s="144">
        <v>0</v>
      </c>
      <c r="D905" s="130"/>
      <c r="E905" s="168" t="e">
        <f t="shared" si="14"/>
        <v>#DIV/0!</v>
      </c>
    </row>
    <row r="906" spans="1:5">
      <c r="A906" s="163" t="s">
        <v>2403</v>
      </c>
      <c r="B906" s="123" t="s">
        <v>1102</v>
      </c>
      <c r="C906" s="144"/>
      <c r="D906" s="130"/>
      <c r="E906" s="168" t="e">
        <f t="shared" si="14"/>
        <v>#DIV/0!</v>
      </c>
    </row>
    <row r="907" spans="1:5">
      <c r="A907" s="163" t="s">
        <v>2404</v>
      </c>
      <c r="B907" s="123" t="s">
        <v>1103</v>
      </c>
      <c r="C907" s="144"/>
      <c r="D907" s="130"/>
      <c r="E907" s="168" t="e">
        <f t="shared" si="14"/>
        <v>#DIV/0!</v>
      </c>
    </row>
    <row r="908" spans="1:5">
      <c r="A908" s="163" t="s">
        <v>2405</v>
      </c>
      <c r="B908" s="123" t="s">
        <v>1104</v>
      </c>
      <c r="C908" s="144"/>
      <c r="D908" s="130"/>
      <c r="E908" s="168" t="e">
        <f t="shared" si="14"/>
        <v>#DIV/0!</v>
      </c>
    </row>
    <row r="909" spans="1:5">
      <c r="A909" s="163" t="s">
        <v>2406</v>
      </c>
      <c r="B909" s="123" t="s">
        <v>1105</v>
      </c>
      <c r="C909" s="144"/>
      <c r="D909" s="130"/>
      <c r="E909" s="168" t="e">
        <f t="shared" si="14"/>
        <v>#DIV/0!</v>
      </c>
    </row>
    <row r="910" spans="1:5">
      <c r="A910" s="163" t="s">
        <v>2407</v>
      </c>
      <c r="B910" s="123" t="s">
        <v>1106</v>
      </c>
      <c r="C910" s="144"/>
      <c r="D910" s="130"/>
      <c r="E910" s="168" t="e">
        <f t="shared" si="14"/>
        <v>#DIV/0!</v>
      </c>
    </row>
    <row r="911" spans="1:5">
      <c r="A911" s="163" t="s">
        <v>2408</v>
      </c>
      <c r="B911" s="123" t="s">
        <v>1107</v>
      </c>
      <c r="C911" s="144"/>
      <c r="D911" s="130"/>
      <c r="E911" s="168" t="e">
        <f t="shared" si="14"/>
        <v>#DIV/0!</v>
      </c>
    </row>
    <row r="912" spans="1:5">
      <c r="A912" s="163" t="s">
        <v>2409</v>
      </c>
      <c r="B912" s="123" t="s">
        <v>1108</v>
      </c>
      <c r="C912" s="144"/>
      <c r="D912" s="130"/>
      <c r="E912" s="168" t="e">
        <f t="shared" si="14"/>
        <v>#DIV/0!</v>
      </c>
    </row>
    <row r="913" spans="1:5">
      <c r="A913" s="163" t="s">
        <v>2410</v>
      </c>
      <c r="B913" s="123" t="s">
        <v>1109</v>
      </c>
      <c r="C913" s="144"/>
      <c r="D913" s="130"/>
      <c r="E913" s="168" t="e">
        <f t="shared" si="14"/>
        <v>#DIV/0!</v>
      </c>
    </row>
    <row r="914" spans="1:5">
      <c r="A914" s="163" t="s">
        <v>2411</v>
      </c>
      <c r="B914" s="123" t="s">
        <v>1110</v>
      </c>
      <c r="C914" s="144">
        <v>300</v>
      </c>
      <c r="D914" s="130">
        <v>2200</v>
      </c>
      <c r="E914" s="168">
        <f t="shared" si="14"/>
        <v>0.14000000000000001</v>
      </c>
    </row>
    <row r="915" spans="1:5">
      <c r="A915" s="163" t="s">
        <v>2412</v>
      </c>
      <c r="B915" s="123" t="s">
        <v>3056</v>
      </c>
      <c r="C915" s="144">
        <f>SUM(C916:C940)</f>
        <v>264</v>
      </c>
      <c r="D915" s="130">
        <v>281</v>
      </c>
      <c r="E915" s="168">
        <f t="shared" si="14"/>
        <v>0.94</v>
      </c>
    </row>
    <row r="916" spans="1:5">
      <c r="A916" s="163" t="s">
        <v>2413</v>
      </c>
      <c r="B916" s="123" t="s">
        <v>1111</v>
      </c>
      <c r="C916" s="144">
        <v>20</v>
      </c>
      <c r="D916" s="130">
        <v>29</v>
      </c>
      <c r="E916" s="168">
        <f t="shared" si="14"/>
        <v>0.69</v>
      </c>
    </row>
    <row r="917" spans="1:5">
      <c r="A917" s="163" t="s">
        <v>2414</v>
      </c>
      <c r="B917" s="123" t="s">
        <v>1112</v>
      </c>
      <c r="C917" s="144"/>
      <c r="D917" s="130"/>
      <c r="E917" s="168" t="e">
        <f t="shared" si="14"/>
        <v>#DIV/0!</v>
      </c>
    </row>
    <row r="918" spans="1:5">
      <c r="A918" s="163" t="s">
        <v>2415</v>
      </c>
      <c r="B918" s="123" t="s">
        <v>1113</v>
      </c>
      <c r="C918" s="144"/>
      <c r="D918" s="130"/>
      <c r="E918" s="168" t="e">
        <f t="shared" si="14"/>
        <v>#DIV/0!</v>
      </c>
    </row>
    <row r="919" spans="1:5">
      <c r="A919" s="163" t="s">
        <v>2416</v>
      </c>
      <c r="B919" s="123" t="s">
        <v>1114</v>
      </c>
      <c r="C919" s="144">
        <v>61</v>
      </c>
      <c r="D919" s="130">
        <v>58</v>
      </c>
      <c r="E919" s="168">
        <f t="shared" si="14"/>
        <v>1.05</v>
      </c>
    </row>
    <row r="920" spans="1:5">
      <c r="A920" s="163" t="s">
        <v>2417</v>
      </c>
      <c r="B920" s="123" t="s">
        <v>1115</v>
      </c>
      <c r="C920" s="144"/>
      <c r="D920" s="130"/>
      <c r="E920" s="168" t="e">
        <f t="shared" si="14"/>
        <v>#DIV/0!</v>
      </c>
    </row>
    <row r="921" spans="1:5">
      <c r="A921" s="163" t="s">
        <v>2418</v>
      </c>
      <c r="B921" s="123" t="s">
        <v>1116</v>
      </c>
      <c r="C921" s="144"/>
      <c r="D921" s="130"/>
      <c r="E921" s="168" t="e">
        <f t="shared" si="14"/>
        <v>#DIV/0!</v>
      </c>
    </row>
    <row r="922" spans="1:5">
      <c r="A922" s="163" t="s">
        <v>2419</v>
      </c>
      <c r="B922" s="123" t="s">
        <v>1117</v>
      </c>
      <c r="C922" s="144"/>
      <c r="D922" s="130"/>
      <c r="E922" s="168" t="e">
        <f t="shared" si="14"/>
        <v>#DIV/0!</v>
      </c>
    </row>
    <row r="923" spans="1:5">
      <c r="A923" s="163" t="s">
        <v>2420</v>
      </c>
      <c r="B923" s="123" t="s">
        <v>1118</v>
      </c>
      <c r="C923" s="144"/>
      <c r="D923" s="130"/>
      <c r="E923" s="168" t="e">
        <f t="shared" si="14"/>
        <v>#DIV/0!</v>
      </c>
    </row>
    <row r="924" spans="1:5">
      <c r="A924" s="163" t="s">
        <v>2421</v>
      </c>
      <c r="B924" s="123" t="s">
        <v>1119</v>
      </c>
      <c r="C924" s="144">
        <v>28</v>
      </c>
      <c r="D924" s="130">
        <v>27</v>
      </c>
      <c r="E924" s="168">
        <f t="shared" si="14"/>
        <v>1.04</v>
      </c>
    </row>
    <row r="925" spans="1:5">
      <c r="A925" s="163" t="s">
        <v>2422</v>
      </c>
      <c r="B925" s="123" t="s">
        <v>1120</v>
      </c>
      <c r="C925" s="144">
        <v>23</v>
      </c>
      <c r="D925" s="130">
        <v>16</v>
      </c>
      <c r="E925" s="168">
        <f t="shared" si="14"/>
        <v>1.44</v>
      </c>
    </row>
    <row r="926" spans="1:5">
      <c r="A926" s="163" t="s">
        <v>2423</v>
      </c>
      <c r="B926" s="123" t="s">
        <v>1121</v>
      </c>
      <c r="C926" s="144"/>
      <c r="D926" s="130"/>
      <c r="E926" s="168" t="e">
        <f t="shared" si="14"/>
        <v>#DIV/0!</v>
      </c>
    </row>
    <row r="927" spans="1:5">
      <c r="A927" s="163" t="s">
        <v>2424</v>
      </c>
      <c r="B927" s="123" t="s">
        <v>1122</v>
      </c>
      <c r="C927" s="144">
        <v>31</v>
      </c>
      <c r="D927" s="130">
        <v>31</v>
      </c>
      <c r="E927" s="168">
        <f t="shared" si="14"/>
        <v>1</v>
      </c>
    </row>
    <row r="928" spans="1:5">
      <c r="A928" s="163" t="s">
        <v>2425</v>
      </c>
      <c r="B928" s="123" t="s">
        <v>1123</v>
      </c>
      <c r="C928" s="144"/>
      <c r="D928" s="130"/>
      <c r="E928" s="168" t="e">
        <f t="shared" si="14"/>
        <v>#DIV/0!</v>
      </c>
    </row>
    <row r="929" spans="1:5">
      <c r="A929" s="163" t="s">
        <v>2426</v>
      </c>
      <c r="B929" s="123" t="s">
        <v>1124</v>
      </c>
      <c r="C929" s="144">
        <v>21</v>
      </c>
      <c r="D929" s="130">
        <v>20</v>
      </c>
      <c r="E929" s="168">
        <f t="shared" si="14"/>
        <v>1.05</v>
      </c>
    </row>
    <row r="930" spans="1:5">
      <c r="A930" s="163" t="s">
        <v>2427</v>
      </c>
      <c r="B930" s="123" t="s">
        <v>1125</v>
      </c>
      <c r="C930" s="144"/>
      <c r="D930" s="130"/>
      <c r="E930" s="168" t="e">
        <f t="shared" si="14"/>
        <v>#DIV/0!</v>
      </c>
    </row>
    <row r="931" spans="1:5">
      <c r="A931" s="163" t="s">
        <v>2428</v>
      </c>
      <c r="B931" s="123" t="s">
        <v>1126</v>
      </c>
      <c r="C931" s="144"/>
      <c r="D931" s="130"/>
      <c r="E931" s="168" t="e">
        <f t="shared" si="14"/>
        <v>#DIV/0!</v>
      </c>
    </row>
    <row r="932" spans="1:5">
      <c r="A932" s="163" t="s">
        <v>2429</v>
      </c>
      <c r="B932" s="123" t="s">
        <v>1127</v>
      </c>
      <c r="C932" s="144"/>
      <c r="D932" s="130"/>
      <c r="E932" s="168" t="e">
        <f t="shared" si="14"/>
        <v>#DIV/0!</v>
      </c>
    </row>
    <row r="933" spans="1:5">
      <c r="A933" s="163" t="s">
        <v>2430</v>
      </c>
      <c r="B933" s="123" t="s">
        <v>1128</v>
      </c>
      <c r="C933" s="144"/>
      <c r="D933" s="130"/>
      <c r="E933" s="168" t="e">
        <f t="shared" si="14"/>
        <v>#DIV/0!</v>
      </c>
    </row>
    <row r="934" spans="1:5">
      <c r="A934" s="163" t="s">
        <v>2431</v>
      </c>
      <c r="B934" s="123" t="s">
        <v>1129</v>
      </c>
      <c r="C934" s="144"/>
      <c r="D934" s="130"/>
      <c r="E934" s="168" t="e">
        <f t="shared" si="14"/>
        <v>#DIV/0!</v>
      </c>
    </row>
    <row r="935" spans="1:5">
      <c r="A935" s="163" t="s">
        <v>2432</v>
      </c>
      <c r="B935" s="123" t="s">
        <v>1130</v>
      </c>
      <c r="C935" s="144"/>
      <c r="D935" s="130"/>
      <c r="E935" s="168" t="e">
        <f t="shared" si="14"/>
        <v>#DIV/0!</v>
      </c>
    </row>
    <row r="936" spans="1:5">
      <c r="A936" s="163" t="s">
        <v>2433</v>
      </c>
      <c r="B936" s="123" t="s">
        <v>1131</v>
      </c>
      <c r="C936" s="144"/>
      <c r="D936" s="130"/>
      <c r="E936" s="168" t="e">
        <f t="shared" si="14"/>
        <v>#DIV/0!</v>
      </c>
    </row>
    <row r="937" spans="1:5">
      <c r="A937" s="163" t="s">
        <v>2434</v>
      </c>
      <c r="B937" s="123" t="s">
        <v>1132</v>
      </c>
      <c r="C937" s="144"/>
      <c r="D937" s="130"/>
      <c r="E937" s="168" t="e">
        <f t="shared" si="14"/>
        <v>#DIV/0!</v>
      </c>
    </row>
    <row r="938" spans="1:5">
      <c r="A938" s="163" t="s">
        <v>2435</v>
      </c>
      <c r="B938" s="123" t="s">
        <v>1133</v>
      </c>
      <c r="C938" s="144"/>
      <c r="D938" s="130"/>
      <c r="E938" s="168" t="e">
        <f t="shared" si="14"/>
        <v>#DIV/0!</v>
      </c>
    </row>
    <row r="939" spans="1:5">
      <c r="A939" s="163" t="s">
        <v>2436</v>
      </c>
      <c r="B939" s="123" t="s">
        <v>1134</v>
      </c>
      <c r="C939" s="144"/>
      <c r="D939" s="130"/>
      <c r="E939" s="168" t="e">
        <f t="shared" si="14"/>
        <v>#DIV/0!</v>
      </c>
    </row>
    <row r="940" spans="1:5">
      <c r="A940" s="163" t="s">
        <v>2437</v>
      </c>
      <c r="B940" s="123" t="s">
        <v>1135</v>
      </c>
      <c r="C940" s="144">
        <v>80</v>
      </c>
      <c r="D940" s="130">
        <v>100</v>
      </c>
      <c r="E940" s="168">
        <f t="shared" si="14"/>
        <v>0.8</v>
      </c>
    </row>
    <row r="941" spans="1:5">
      <c r="A941" s="163" t="s">
        <v>2438</v>
      </c>
      <c r="B941" s="123" t="s">
        <v>3057</v>
      </c>
      <c r="C941" s="144">
        <f>SUM(C942:C951)</f>
        <v>0</v>
      </c>
      <c r="D941" s="130"/>
      <c r="E941" s="168" t="e">
        <f t="shared" si="14"/>
        <v>#DIV/0!</v>
      </c>
    </row>
    <row r="942" spans="1:5">
      <c r="A942" s="163" t="s">
        <v>2439</v>
      </c>
      <c r="B942" s="123" t="s">
        <v>1136</v>
      </c>
      <c r="C942" s="144"/>
      <c r="D942" s="130"/>
      <c r="E942" s="168" t="e">
        <f t="shared" si="14"/>
        <v>#DIV/0!</v>
      </c>
    </row>
    <row r="943" spans="1:5">
      <c r="A943" s="163" t="s">
        <v>2440</v>
      </c>
      <c r="B943" s="123" t="s">
        <v>1137</v>
      </c>
      <c r="C943" s="144"/>
      <c r="D943" s="130"/>
      <c r="E943" s="168" t="e">
        <f t="shared" si="14"/>
        <v>#DIV/0!</v>
      </c>
    </row>
    <row r="944" spans="1:5">
      <c r="A944" s="163" t="s">
        <v>2441</v>
      </c>
      <c r="B944" s="123" t="s">
        <v>1138</v>
      </c>
      <c r="C944" s="144"/>
      <c r="D944" s="130"/>
      <c r="E944" s="168" t="e">
        <f t="shared" si="14"/>
        <v>#DIV/0!</v>
      </c>
    </row>
    <row r="945" spans="1:5">
      <c r="A945" s="163" t="s">
        <v>2442</v>
      </c>
      <c r="B945" s="123" t="s">
        <v>1139</v>
      </c>
      <c r="C945" s="144"/>
      <c r="D945" s="130"/>
      <c r="E945" s="168" t="e">
        <f t="shared" si="14"/>
        <v>#DIV/0!</v>
      </c>
    </row>
    <row r="946" spans="1:5">
      <c r="A946" s="163" t="s">
        <v>2443</v>
      </c>
      <c r="B946" s="123" t="s">
        <v>1140</v>
      </c>
      <c r="C946" s="144"/>
      <c r="D946" s="130"/>
      <c r="E946" s="168" t="e">
        <f t="shared" si="14"/>
        <v>#DIV/0!</v>
      </c>
    </row>
    <row r="947" spans="1:5">
      <c r="A947" s="163" t="s">
        <v>2444</v>
      </c>
      <c r="B947" s="123" t="s">
        <v>1141</v>
      </c>
      <c r="C947" s="144"/>
      <c r="D947" s="130"/>
      <c r="E947" s="168" t="e">
        <f t="shared" si="14"/>
        <v>#DIV/0!</v>
      </c>
    </row>
    <row r="948" spans="1:5">
      <c r="A948" s="163" t="s">
        <v>2445</v>
      </c>
      <c r="B948" s="123" t="s">
        <v>1142</v>
      </c>
      <c r="C948" s="144"/>
      <c r="D948" s="130"/>
      <c r="E948" s="168" t="e">
        <f t="shared" si="14"/>
        <v>#DIV/0!</v>
      </c>
    </row>
    <row r="949" spans="1:5">
      <c r="A949" s="163" t="s">
        <v>2446</v>
      </c>
      <c r="B949" s="123" t="s">
        <v>1143</v>
      </c>
      <c r="C949" s="144"/>
      <c r="D949" s="130"/>
      <c r="E949" s="168" t="e">
        <f t="shared" si="14"/>
        <v>#DIV/0!</v>
      </c>
    </row>
    <row r="950" spans="1:5">
      <c r="A950" s="163" t="s">
        <v>2447</v>
      </c>
      <c r="B950" s="123" t="s">
        <v>1144</v>
      </c>
      <c r="C950" s="144"/>
      <c r="D950" s="130"/>
      <c r="E950" s="168" t="e">
        <f t="shared" si="14"/>
        <v>#DIV/0!</v>
      </c>
    </row>
    <row r="951" spans="1:5">
      <c r="A951" s="163" t="s">
        <v>2448</v>
      </c>
      <c r="B951" s="123" t="s">
        <v>1145</v>
      </c>
      <c r="C951" s="144"/>
      <c r="D951" s="130"/>
      <c r="E951" s="168" t="e">
        <f t="shared" si="14"/>
        <v>#DIV/0!</v>
      </c>
    </row>
    <row r="952" spans="1:5">
      <c r="A952" s="163" t="s">
        <v>2449</v>
      </c>
      <c r="B952" s="123" t="s">
        <v>3058</v>
      </c>
      <c r="C952" s="144">
        <f>SUM(C953:C962)</f>
        <v>201</v>
      </c>
      <c r="D952" s="130">
        <v>196</v>
      </c>
      <c r="E952" s="168">
        <f t="shared" si="14"/>
        <v>1.03</v>
      </c>
    </row>
    <row r="953" spans="1:5">
      <c r="A953" s="163" t="s">
        <v>2450</v>
      </c>
      <c r="B953" s="123" t="s">
        <v>1146</v>
      </c>
      <c r="C953" s="144"/>
      <c r="D953" s="130"/>
      <c r="E953" s="168" t="e">
        <f t="shared" si="14"/>
        <v>#DIV/0!</v>
      </c>
    </row>
    <row r="954" spans="1:5">
      <c r="A954" s="163" t="s">
        <v>2451</v>
      </c>
      <c r="B954" s="123" t="s">
        <v>1147</v>
      </c>
      <c r="C954" s="144"/>
      <c r="D954" s="130"/>
      <c r="E954" s="168" t="e">
        <f t="shared" si="14"/>
        <v>#DIV/0!</v>
      </c>
    </row>
    <row r="955" spans="1:5">
      <c r="A955" s="163" t="s">
        <v>2452</v>
      </c>
      <c r="B955" s="123" t="s">
        <v>1148</v>
      </c>
      <c r="C955" s="144"/>
      <c r="D955" s="130"/>
      <c r="E955" s="168" t="e">
        <f t="shared" si="14"/>
        <v>#DIV/0!</v>
      </c>
    </row>
    <row r="956" spans="1:5">
      <c r="A956" s="163" t="s">
        <v>2453</v>
      </c>
      <c r="B956" s="123" t="s">
        <v>1149</v>
      </c>
      <c r="C956" s="144">
        <v>80</v>
      </c>
      <c r="D956" s="130">
        <v>100</v>
      </c>
      <c r="E956" s="168">
        <f t="shared" si="14"/>
        <v>0.8</v>
      </c>
    </row>
    <row r="957" spans="1:5">
      <c r="A957" s="163" t="s">
        <v>2454</v>
      </c>
      <c r="B957" s="123" t="s">
        <v>1150</v>
      </c>
      <c r="C957" s="144">
        <v>20</v>
      </c>
      <c r="D957" s="130"/>
      <c r="E957" s="168" t="e">
        <f t="shared" si="14"/>
        <v>#DIV/0!</v>
      </c>
    </row>
    <row r="958" spans="1:5">
      <c r="A958" s="163" t="s">
        <v>2455</v>
      </c>
      <c r="B958" s="123" t="s">
        <v>1151</v>
      </c>
      <c r="C958" s="144"/>
      <c r="D958" s="130"/>
      <c r="E958" s="168" t="e">
        <f t="shared" si="14"/>
        <v>#DIV/0!</v>
      </c>
    </row>
    <row r="959" spans="1:5">
      <c r="A959" s="163" t="s">
        <v>2456</v>
      </c>
      <c r="B959" s="123" t="s">
        <v>1152</v>
      </c>
      <c r="C959" s="144"/>
      <c r="D959" s="130"/>
      <c r="E959" s="168" t="e">
        <f t="shared" si="14"/>
        <v>#DIV/0!</v>
      </c>
    </row>
    <row r="960" spans="1:5">
      <c r="A960" s="163" t="s">
        <v>2457</v>
      </c>
      <c r="B960" s="123" t="s">
        <v>1153</v>
      </c>
      <c r="C960" s="144"/>
      <c r="D960" s="130"/>
      <c r="E960" s="168" t="e">
        <f t="shared" si="14"/>
        <v>#DIV/0!</v>
      </c>
    </row>
    <row r="961" spans="1:5">
      <c r="A961" s="163" t="s">
        <v>2458</v>
      </c>
      <c r="B961" s="123" t="s">
        <v>1154</v>
      </c>
      <c r="C961" s="144"/>
      <c r="D961" s="130">
        <v>96</v>
      </c>
      <c r="E961" s="168">
        <f t="shared" si="14"/>
        <v>0</v>
      </c>
    </row>
    <row r="962" spans="1:5">
      <c r="A962" s="163" t="s">
        <v>2459</v>
      </c>
      <c r="B962" s="123" t="s">
        <v>1155</v>
      </c>
      <c r="C962" s="144">
        <v>101</v>
      </c>
      <c r="D962" s="130"/>
      <c r="E962" s="168" t="e">
        <f t="shared" si="14"/>
        <v>#DIV/0!</v>
      </c>
    </row>
    <row r="963" spans="1:5">
      <c r="A963" s="163" t="s">
        <v>2460</v>
      </c>
      <c r="B963" s="123" t="s">
        <v>3059</v>
      </c>
      <c r="C963" s="144">
        <f>SUM(C964:C968)</f>
        <v>0</v>
      </c>
      <c r="D963" s="130"/>
      <c r="E963" s="168" t="e">
        <f t="shared" si="14"/>
        <v>#DIV/0!</v>
      </c>
    </row>
    <row r="964" spans="1:5">
      <c r="A964" s="163" t="s">
        <v>2461</v>
      </c>
      <c r="B964" s="123" t="s">
        <v>1156</v>
      </c>
      <c r="C964" s="144"/>
      <c r="D964" s="130"/>
      <c r="E964" s="168" t="e">
        <f t="shared" si="14"/>
        <v>#DIV/0!</v>
      </c>
    </row>
    <row r="965" spans="1:5">
      <c r="A965" s="163" t="s">
        <v>2462</v>
      </c>
      <c r="B965" s="123" t="s">
        <v>1157</v>
      </c>
      <c r="C965" s="144"/>
      <c r="D965" s="130"/>
      <c r="E965" s="168" t="e">
        <f t="shared" si="14"/>
        <v>#DIV/0!</v>
      </c>
    </row>
    <row r="966" spans="1:5">
      <c r="A966" s="163" t="s">
        <v>2463</v>
      </c>
      <c r="B966" s="123" t="s">
        <v>1158</v>
      </c>
      <c r="C966" s="144"/>
      <c r="D966" s="130"/>
      <c r="E966" s="168" t="e">
        <f t="shared" ref="E966:E1029" si="15">C966/D966</f>
        <v>#DIV/0!</v>
      </c>
    </row>
    <row r="967" spans="1:5">
      <c r="A967" s="163" t="s">
        <v>2464</v>
      </c>
      <c r="B967" s="123" t="s">
        <v>1159</v>
      </c>
      <c r="C967" s="144"/>
      <c r="D967" s="130"/>
      <c r="E967" s="168" t="e">
        <f t="shared" si="15"/>
        <v>#DIV/0!</v>
      </c>
    </row>
    <row r="968" spans="1:5">
      <c r="A968" s="163" t="s">
        <v>2465</v>
      </c>
      <c r="B968" s="123" t="s">
        <v>1160</v>
      </c>
      <c r="C968" s="144"/>
      <c r="D968" s="130"/>
      <c r="E968" s="168" t="e">
        <f t="shared" si="15"/>
        <v>#DIV/0!</v>
      </c>
    </row>
    <row r="969" spans="1:5">
      <c r="A969" s="163" t="s">
        <v>2466</v>
      </c>
      <c r="B969" s="123" t="s">
        <v>3060</v>
      </c>
      <c r="C969" s="144">
        <f>SUM(C970:C975)</f>
        <v>1230</v>
      </c>
      <c r="D969" s="130">
        <v>600</v>
      </c>
      <c r="E969" s="168">
        <f t="shared" si="15"/>
        <v>2.0499999999999998</v>
      </c>
    </row>
    <row r="970" spans="1:5">
      <c r="A970" s="163" t="s">
        <v>2467</v>
      </c>
      <c r="B970" s="123" t="s">
        <v>1161</v>
      </c>
      <c r="C970" s="144">
        <v>380</v>
      </c>
      <c r="D970" s="130">
        <v>350</v>
      </c>
      <c r="E970" s="168">
        <f t="shared" si="15"/>
        <v>1.0900000000000001</v>
      </c>
    </row>
    <row r="971" spans="1:5">
      <c r="A971" s="163" t="s">
        <v>2468</v>
      </c>
      <c r="B971" s="123" t="s">
        <v>1162</v>
      </c>
      <c r="C971" s="144"/>
      <c r="D971" s="130"/>
      <c r="E971" s="168" t="e">
        <f t="shared" si="15"/>
        <v>#DIV/0!</v>
      </c>
    </row>
    <row r="972" spans="1:5">
      <c r="A972" s="163" t="s">
        <v>2469</v>
      </c>
      <c r="B972" s="123" t="s">
        <v>1163</v>
      </c>
      <c r="C972" s="144">
        <v>250</v>
      </c>
      <c r="D972" s="130">
        <v>250</v>
      </c>
      <c r="E972" s="168">
        <f t="shared" si="15"/>
        <v>1</v>
      </c>
    </row>
    <row r="973" spans="1:5">
      <c r="A973" s="163" t="s">
        <v>2470</v>
      </c>
      <c r="B973" s="123" t="s">
        <v>1164</v>
      </c>
      <c r="C973" s="144"/>
      <c r="D973" s="130"/>
      <c r="E973" s="168" t="e">
        <f t="shared" si="15"/>
        <v>#DIV/0!</v>
      </c>
    </row>
    <row r="974" spans="1:5">
      <c r="A974" s="163" t="s">
        <v>2471</v>
      </c>
      <c r="B974" s="123" t="s">
        <v>1165</v>
      </c>
      <c r="C974" s="144"/>
      <c r="D974" s="130"/>
      <c r="E974" s="168" t="e">
        <f t="shared" si="15"/>
        <v>#DIV/0!</v>
      </c>
    </row>
    <row r="975" spans="1:5">
      <c r="A975" s="163" t="s">
        <v>2472</v>
      </c>
      <c r="B975" s="123" t="s">
        <v>1166</v>
      </c>
      <c r="C975" s="144">
        <v>600</v>
      </c>
      <c r="D975" s="130"/>
      <c r="E975" s="168" t="e">
        <f t="shared" si="15"/>
        <v>#DIV/0!</v>
      </c>
    </row>
    <row r="976" spans="1:5">
      <c r="A976" s="163" t="s">
        <v>2473</v>
      </c>
      <c r="B976" s="123" t="s">
        <v>3061</v>
      </c>
      <c r="C976" s="144">
        <f>SUM(C977:C982)</f>
        <v>0</v>
      </c>
      <c r="D976" s="130"/>
      <c r="E976" s="168" t="e">
        <f t="shared" si="15"/>
        <v>#DIV/0!</v>
      </c>
    </row>
    <row r="977" spans="1:5">
      <c r="A977" s="163" t="s">
        <v>2474</v>
      </c>
      <c r="B977" s="123" t="s">
        <v>1167</v>
      </c>
      <c r="C977" s="144"/>
      <c r="D977" s="130"/>
      <c r="E977" s="168" t="e">
        <f t="shared" si="15"/>
        <v>#DIV/0!</v>
      </c>
    </row>
    <row r="978" spans="1:5">
      <c r="A978" s="163" t="s">
        <v>2475</v>
      </c>
      <c r="B978" s="123" t="s">
        <v>1168</v>
      </c>
      <c r="C978" s="144"/>
      <c r="D978" s="130"/>
      <c r="E978" s="168" t="e">
        <f t="shared" si="15"/>
        <v>#DIV/0!</v>
      </c>
    </row>
    <row r="979" spans="1:5">
      <c r="A979" s="163" t="s">
        <v>2476</v>
      </c>
      <c r="B979" s="123" t="s">
        <v>1169</v>
      </c>
      <c r="C979" s="144"/>
      <c r="D979" s="130"/>
      <c r="E979" s="168" t="e">
        <f t="shared" si="15"/>
        <v>#DIV/0!</v>
      </c>
    </row>
    <row r="980" spans="1:5">
      <c r="A980" s="163" t="s">
        <v>2477</v>
      </c>
      <c r="B980" s="123" t="s">
        <v>1170</v>
      </c>
      <c r="C980" s="144"/>
      <c r="D980" s="130"/>
      <c r="E980" s="168" t="e">
        <f t="shared" si="15"/>
        <v>#DIV/0!</v>
      </c>
    </row>
    <row r="981" spans="1:5">
      <c r="A981" s="163" t="s">
        <v>2478</v>
      </c>
      <c r="B981" s="123" t="s">
        <v>1171</v>
      </c>
      <c r="C981" s="144"/>
      <c r="D981" s="130"/>
      <c r="E981" s="168" t="e">
        <f t="shared" si="15"/>
        <v>#DIV/0!</v>
      </c>
    </row>
    <row r="982" spans="1:5">
      <c r="A982" s="163" t="s">
        <v>2479</v>
      </c>
      <c r="B982" s="123" t="s">
        <v>1172</v>
      </c>
      <c r="C982" s="144"/>
      <c r="D982" s="130"/>
      <c r="E982" s="168" t="e">
        <f t="shared" si="15"/>
        <v>#DIV/0!</v>
      </c>
    </row>
    <row r="983" spans="1:5">
      <c r="A983" s="163" t="s">
        <v>2480</v>
      </c>
      <c r="B983" s="123" t="s">
        <v>3062</v>
      </c>
      <c r="C983" s="144">
        <f>SUM(C984:C985)</f>
        <v>0</v>
      </c>
      <c r="D983" s="130"/>
      <c r="E983" s="168" t="e">
        <f t="shared" si="15"/>
        <v>#DIV/0!</v>
      </c>
    </row>
    <row r="984" spans="1:5">
      <c r="A984" s="163" t="s">
        <v>2481</v>
      </c>
      <c r="B984" s="123" t="s">
        <v>1173</v>
      </c>
      <c r="C984" s="144"/>
      <c r="D984" s="130"/>
      <c r="E984" s="168" t="e">
        <f t="shared" si="15"/>
        <v>#DIV/0!</v>
      </c>
    </row>
    <row r="985" spans="1:5">
      <c r="A985" s="163" t="s">
        <v>2482</v>
      </c>
      <c r="B985" s="123" t="s">
        <v>1174</v>
      </c>
      <c r="C985" s="144"/>
      <c r="D985" s="130"/>
      <c r="E985" s="168" t="e">
        <f t="shared" si="15"/>
        <v>#DIV/0!</v>
      </c>
    </row>
    <row r="986" spans="1:5">
      <c r="A986" s="163" t="s">
        <v>2483</v>
      </c>
      <c r="B986" s="123" t="s">
        <v>3063</v>
      </c>
      <c r="C986" s="144">
        <f>SUM(C987:C988)</f>
        <v>800</v>
      </c>
      <c r="D986" s="130">
        <v>400</v>
      </c>
      <c r="E986" s="168">
        <f t="shared" si="15"/>
        <v>2</v>
      </c>
    </row>
    <row r="987" spans="1:5">
      <c r="A987" s="163" t="s">
        <v>2484</v>
      </c>
      <c r="B987" s="123" t="s">
        <v>1176</v>
      </c>
      <c r="C987" s="144"/>
      <c r="D987" s="130"/>
      <c r="E987" s="168" t="e">
        <f t="shared" si="15"/>
        <v>#DIV/0!</v>
      </c>
    </row>
    <row r="988" spans="1:5">
      <c r="A988" s="163" t="s">
        <v>2485</v>
      </c>
      <c r="B988" s="123" t="s">
        <v>1175</v>
      </c>
      <c r="C988" s="144">
        <v>800</v>
      </c>
      <c r="D988" s="130">
        <v>400</v>
      </c>
      <c r="E988" s="168">
        <f t="shared" si="15"/>
        <v>2</v>
      </c>
    </row>
    <row r="989" spans="1:5">
      <c r="A989" s="162" t="s">
        <v>2486</v>
      </c>
      <c r="B989" s="122" t="s">
        <v>3064</v>
      </c>
      <c r="C989" s="143">
        <f>C990+C1013+C1023+C1033+C1038+C1045+C1050</f>
        <v>825</v>
      </c>
      <c r="D989" s="130">
        <v>814</v>
      </c>
      <c r="E989" s="168">
        <f t="shared" si="15"/>
        <v>1.01</v>
      </c>
    </row>
    <row r="990" spans="1:5">
      <c r="A990" s="163" t="s">
        <v>2487</v>
      </c>
      <c r="B990" s="123" t="s">
        <v>3065</v>
      </c>
      <c r="C990" s="144">
        <f>SUM(C991:C1012)</f>
        <v>349</v>
      </c>
      <c r="D990" s="130">
        <v>464</v>
      </c>
      <c r="E990" s="168">
        <f t="shared" si="15"/>
        <v>0.75</v>
      </c>
    </row>
    <row r="991" spans="1:5">
      <c r="A991" s="163" t="s">
        <v>2488</v>
      </c>
      <c r="B991" s="123" t="s">
        <v>1177</v>
      </c>
      <c r="C991" s="144">
        <v>181</v>
      </c>
      <c r="D991" s="130">
        <v>171</v>
      </c>
      <c r="E991" s="168">
        <f t="shared" si="15"/>
        <v>1.06</v>
      </c>
    </row>
    <row r="992" spans="1:5">
      <c r="A992" s="163" t="s">
        <v>2489</v>
      </c>
      <c r="B992" s="123" t="s">
        <v>1178</v>
      </c>
      <c r="C992" s="144"/>
      <c r="D992" s="130"/>
      <c r="E992" s="168" t="e">
        <f t="shared" si="15"/>
        <v>#DIV/0!</v>
      </c>
    </row>
    <row r="993" spans="1:5">
      <c r="A993" s="163" t="s">
        <v>2490</v>
      </c>
      <c r="B993" s="123" t="s">
        <v>1179</v>
      </c>
      <c r="C993" s="144">
        <v>84</v>
      </c>
      <c r="D993" s="130">
        <v>81</v>
      </c>
      <c r="E993" s="168">
        <f t="shared" si="15"/>
        <v>1.04</v>
      </c>
    </row>
    <row r="994" spans="1:5">
      <c r="A994" s="163" t="s">
        <v>2491</v>
      </c>
      <c r="B994" s="123" t="s">
        <v>1180</v>
      </c>
      <c r="C994" s="144"/>
      <c r="D994" s="130"/>
      <c r="E994" s="168" t="e">
        <f t="shared" si="15"/>
        <v>#DIV/0!</v>
      </c>
    </row>
    <row r="995" spans="1:5">
      <c r="A995" s="163" t="s">
        <v>2492</v>
      </c>
      <c r="B995" s="123" t="s">
        <v>1181</v>
      </c>
      <c r="C995" s="144">
        <v>84</v>
      </c>
      <c r="D995" s="130">
        <v>84</v>
      </c>
      <c r="E995" s="168">
        <f t="shared" si="15"/>
        <v>1</v>
      </c>
    </row>
    <row r="996" spans="1:5">
      <c r="A996" s="163" t="s">
        <v>2493</v>
      </c>
      <c r="B996" s="123" t="s">
        <v>1182</v>
      </c>
      <c r="C996" s="144"/>
      <c r="D996" s="130"/>
      <c r="E996" s="168" t="e">
        <f t="shared" si="15"/>
        <v>#DIV/0!</v>
      </c>
    </row>
    <row r="997" spans="1:5">
      <c r="A997" s="163" t="s">
        <v>2494</v>
      </c>
      <c r="B997" s="123" t="s">
        <v>1183</v>
      </c>
      <c r="C997" s="144"/>
      <c r="D997" s="130"/>
      <c r="E997" s="168" t="e">
        <f t="shared" si="15"/>
        <v>#DIV/0!</v>
      </c>
    </row>
    <row r="998" spans="1:5">
      <c r="A998" s="163" t="s">
        <v>2495</v>
      </c>
      <c r="B998" s="123" t="s">
        <v>1184</v>
      </c>
      <c r="C998" s="144"/>
      <c r="D998" s="130"/>
      <c r="E998" s="168" t="e">
        <f t="shared" si="15"/>
        <v>#DIV/0!</v>
      </c>
    </row>
    <row r="999" spans="1:5">
      <c r="A999" s="163" t="s">
        <v>2496</v>
      </c>
      <c r="B999" s="123" t="s">
        <v>1185</v>
      </c>
      <c r="C999" s="144"/>
      <c r="D999" s="130"/>
      <c r="E999" s="168" t="e">
        <f t="shared" si="15"/>
        <v>#DIV/0!</v>
      </c>
    </row>
    <row r="1000" spans="1:5">
      <c r="A1000" s="163" t="s">
        <v>2497</v>
      </c>
      <c r="B1000" s="123" t="s">
        <v>1186</v>
      </c>
      <c r="C1000" s="144"/>
      <c r="D1000" s="130"/>
      <c r="E1000" s="168" t="e">
        <f t="shared" si="15"/>
        <v>#DIV/0!</v>
      </c>
    </row>
    <row r="1001" spans="1:5">
      <c r="A1001" s="163" t="s">
        <v>2498</v>
      </c>
      <c r="B1001" s="123" t="s">
        <v>1187</v>
      </c>
      <c r="C1001" s="144"/>
      <c r="D1001" s="130"/>
      <c r="E1001" s="168" t="e">
        <f t="shared" si="15"/>
        <v>#DIV/0!</v>
      </c>
    </row>
    <row r="1002" spans="1:5">
      <c r="A1002" s="163" t="s">
        <v>2499</v>
      </c>
      <c r="B1002" s="123" t="s">
        <v>1188</v>
      </c>
      <c r="C1002" s="144"/>
      <c r="D1002" s="130"/>
      <c r="E1002" s="168" t="e">
        <f t="shared" si="15"/>
        <v>#DIV/0!</v>
      </c>
    </row>
    <row r="1003" spans="1:5">
      <c r="A1003" s="163" t="s">
        <v>2500</v>
      </c>
      <c r="B1003" s="123" t="s">
        <v>1189</v>
      </c>
      <c r="C1003" s="144"/>
      <c r="D1003" s="130"/>
      <c r="E1003" s="168" t="e">
        <f t="shared" si="15"/>
        <v>#DIV/0!</v>
      </c>
    </row>
    <row r="1004" spans="1:5">
      <c r="A1004" s="163" t="s">
        <v>2501</v>
      </c>
      <c r="B1004" s="123" t="s">
        <v>1190</v>
      </c>
      <c r="C1004" s="144"/>
      <c r="D1004" s="130"/>
      <c r="E1004" s="168" t="e">
        <f t="shared" si="15"/>
        <v>#DIV/0!</v>
      </c>
    </row>
    <row r="1005" spans="1:5">
      <c r="A1005" s="163" t="s">
        <v>2502</v>
      </c>
      <c r="B1005" s="123" t="s">
        <v>1191</v>
      </c>
      <c r="C1005" s="144"/>
      <c r="D1005" s="130"/>
      <c r="E1005" s="168" t="e">
        <f t="shared" si="15"/>
        <v>#DIV/0!</v>
      </c>
    </row>
    <row r="1006" spans="1:5">
      <c r="A1006" s="163" t="s">
        <v>2503</v>
      </c>
      <c r="B1006" s="123" t="s">
        <v>1192</v>
      </c>
      <c r="C1006" s="144"/>
      <c r="D1006" s="130"/>
      <c r="E1006" s="168" t="e">
        <f t="shared" si="15"/>
        <v>#DIV/0!</v>
      </c>
    </row>
    <row r="1007" spans="1:5">
      <c r="A1007" s="163" t="s">
        <v>2504</v>
      </c>
      <c r="B1007" s="123" t="s">
        <v>1193</v>
      </c>
      <c r="C1007" s="144"/>
      <c r="D1007" s="130"/>
      <c r="E1007" s="168" t="e">
        <f t="shared" si="15"/>
        <v>#DIV/0!</v>
      </c>
    </row>
    <row r="1008" spans="1:5">
      <c r="A1008" s="163" t="s">
        <v>2505</v>
      </c>
      <c r="B1008" s="123" t="s">
        <v>1194</v>
      </c>
      <c r="C1008" s="144"/>
      <c r="D1008" s="130"/>
      <c r="E1008" s="168" t="e">
        <f t="shared" si="15"/>
        <v>#DIV/0!</v>
      </c>
    </row>
    <row r="1009" spans="1:5">
      <c r="A1009" s="163" t="s">
        <v>2506</v>
      </c>
      <c r="B1009" s="123" t="s">
        <v>1195</v>
      </c>
      <c r="C1009" s="144"/>
      <c r="D1009" s="130"/>
      <c r="E1009" s="168" t="e">
        <f t="shared" si="15"/>
        <v>#DIV/0!</v>
      </c>
    </row>
    <row r="1010" spans="1:5">
      <c r="A1010" s="163" t="s">
        <v>2507</v>
      </c>
      <c r="B1010" s="123" t="s">
        <v>1196</v>
      </c>
      <c r="C1010" s="144"/>
      <c r="D1010" s="130"/>
      <c r="E1010" s="168" t="e">
        <f t="shared" si="15"/>
        <v>#DIV/0!</v>
      </c>
    </row>
    <row r="1011" spans="1:5">
      <c r="A1011" s="163" t="s">
        <v>2508</v>
      </c>
      <c r="B1011" s="123" t="s">
        <v>1197</v>
      </c>
      <c r="C1011" s="144"/>
      <c r="D1011" s="130"/>
      <c r="E1011" s="168" t="e">
        <f t="shared" si="15"/>
        <v>#DIV/0!</v>
      </c>
    </row>
    <row r="1012" spans="1:5">
      <c r="A1012" s="163" t="s">
        <v>2509</v>
      </c>
      <c r="B1012" s="123" t="s">
        <v>1198</v>
      </c>
      <c r="C1012" s="144"/>
      <c r="D1012" s="130">
        <v>128</v>
      </c>
      <c r="E1012" s="168">
        <f t="shared" si="15"/>
        <v>0</v>
      </c>
    </row>
    <row r="1013" spans="1:5">
      <c r="A1013" s="163" t="s">
        <v>2510</v>
      </c>
      <c r="B1013" s="123" t="s">
        <v>3066</v>
      </c>
      <c r="C1013" s="144">
        <f>SUM(C1014:C1022)</f>
        <v>26</v>
      </c>
      <c r="D1013" s="130"/>
      <c r="E1013" s="168" t="e">
        <f t="shared" si="15"/>
        <v>#DIV/0!</v>
      </c>
    </row>
    <row r="1014" spans="1:5">
      <c r="A1014" s="163" t="s">
        <v>2511</v>
      </c>
      <c r="B1014" s="123" t="s">
        <v>1199</v>
      </c>
      <c r="C1014" s="144"/>
      <c r="D1014" s="130"/>
      <c r="E1014" s="168" t="e">
        <f t="shared" si="15"/>
        <v>#DIV/0!</v>
      </c>
    </row>
    <row r="1015" spans="1:5">
      <c r="A1015" s="163" t="s">
        <v>2512</v>
      </c>
      <c r="B1015" s="123" t="s">
        <v>1200</v>
      </c>
      <c r="C1015" s="144"/>
      <c r="D1015" s="130"/>
      <c r="E1015" s="168" t="e">
        <f t="shared" si="15"/>
        <v>#DIV/0!</v>
      </c>
    </row>
    <row r="1016" spans="1:5">
      <c r="A1016" s="163" t="s">
        <v>2513</v>
      </c>
      <c r="B1016" s="123" t="s">
        <v>1201</v>
      </c>
      <c r="C1016" s="144"/>
      <c r="D1016" s="130"/>
      <c r="E1016" s="168" t="e">
        <f t="shared" si="15"/>
        <v>#DIV/0!</v>
      </c>
    </row>
    <row r="1017" spans="1:5">
      <c r="A1017" s="163" t="s">
        <v>2514</v>
      </c>
      <c r="B1017" s="123" t="s">
        <v>1202</v>
      </c>
      <c r="C1017" s="144">
        <v>26</v>
      </c>
      <c r="D1017" s="130"/>
      <c r="E1017" s="168" t="e">
        <f t="shared" si="15"/>
        <v>#DIV/0!</v>
      </c>
    </row>
    <row r="1018" spans="1:5">
      <c r="A1018" s="163" t="s">
        <v>2515</v>
      </c>
      <c r="B1018" s="123" t="s">
        <v>1203</v>
      </c>
      <c r="C1018" s="144"/>
      <c r="D1018" s="130"/>
      <c r="E1018" s="168" t="e">
        <f t="shared" si="15"/>
        <v>#DIV/0!</v>
      </c>
    </row>
    <row r="1019" spans="1:5">
      <c r="A1019" s="163" t="s">
        <v>2516</v>
      </c>
      <c r="B1019" s="123" t="s">
        <v>1204</v>
      </c>
      <c r="C1019" s="144"/>
      <c r="D1019" s="130"/>
      <c r="E1019" s="168" t="e">
        <f t="shared" si="15"/>
        <v>#DIV/0!</v>
      </c>
    </row>
    <row r="1020" spans="1:5">
      <c r="A1020" s="163" t="s">
        <v>2517</v>
      </c>
      <c r="B1020" s="123" t="s">
        <v>1205</v>
      </c>
      <c r="C1020" s="144"/>
      <c r="D1020" s="130"/>
      <c r="E1020" s="168" t="e">
        <f t="shared" si="15"/>
        <v>#DIV/0!</v>
      </c>
    </row>
    <row r="1021" spans="1:5">
      <c r="A1021" s="163" t="s">
        <v>2518</v>
      </c>
      <c r="B1021" s="123" t="s">
        <v>1206</v>
      </c>
      <c r="C1021" s="144"/>
      <c r="D1021" s="130"/>
      <c r="E1021" s="168" t="e">
        <f t="shared" si="15"/>
        <v>#DIV/0!</v>
      </c>
    </row>
    <row r="1022" spans="1:5">
      <c r="A1022" s="163" t="s">
        <v>2519</v>
      </c>
      <c r="B1022" s="123" t="s">
        <v>1207</v>
      </c>
      <c r="C1022" s="144"/>
      <c r="D1022" s="130"/>
      <c r="E1022" s="168" t="e">
        <f t="shared" si="15"/>
        <v>#DIV/0!</v>
      </c>
    </row>
    <row r="1023" spans="1:5">
      <c r="A1023" s="163" t="s">
        <v>2520</v>
      </c>
      <c r="B1023" s="123" t="s">
        <v>3067</v>
      </c>
      <c r="C1023" s="144">
        <f>SUM(C1024:C1032)</f>
        <v>0</v>
      </c>
      <c r="D1023" s="130"/>
      <c r="E1023" s="168" t="e">
        <f t="shared" si="15"/>
        <v>#DIV/0!</v>
      </c>
    </row>
    <row r="1024" spans="1:5">
      <c r="A1024" s="163" t="s">
        <v>2521</v>
      </c>
      <c r="B1024" s="123" t="s">
        <v>1208</v>
      </c>
      <c r="C1024" s="144"/>
      <c r="D1024" s="130"/>
      <c r="E1024" s="168" t="e">
        <f t="shared" si="15"/>
        <v>#DIV/0!</v>
      </c>
    </row>
    <row r="1025" spans="1:5">
      <c r="A1025" s="163" t="s">
        <v>2522</v>
      </c>
      <c r="B1025" s="123" t="s">
        <v>1209</v>
      </c>
      <c r="C1025" s="144"/>
      <c r="D1025" s="130"/>
      <c r="E1025" s="168" t="e">
        <f t="shared" si="15"/>
        <v>#DIV/0!</v>
      </c>
    </row>
    <row r="1026" spans="1:5">
      <c r="A1026" s="163" t="s">
        <v>2523</v>
      </c>
      <c r="B1026" s="123" t="s">
        <v>1210</v>
      </c>
      <c r="C1026" s="144"/>
      <c r="D1026" s="130"/>
      <c r="E1026" s="168" t="e">
        <f t="shared" si="15"/>
        <v>#DIV/0!</v>
      </c>
    </row>
    <row r="1027" spans="1:5">
      <c r="A1027" s="163" t="s">
        <v>2524</v>
      </c>
      <c r="B1027" s="123" t="s">
        <v>1211</v>
      </c>
      <c r="C1027" s="144"/>
      <c r="D1027" s="130"/>
      <c r="E1027" s="168" t="e">
        <f t="shared" si="15"/>
        <v>#DIV/0!</v>
      </c>
    </row>
    <row r="1028" spans="1:5">
      <c r="A1028" s="163" t="s">
        <v>2525</v>
      </c>
      <c r="B1028" s="123" t="s">
        <v>1212</v>
      </c>
      <c r="C1028" s="144"/>
      <c r="D1028" s="130"/>
      <c r="E1028" s="168" t="e">
        <f t="shared" si="15"/>
        <v>#DIV/0!</v>
      </c>
    </row>
    <row r="1029" spans="1:5">
      <c r="A1029" s="163" t="s">
        <v>2526</v>
      </c>
      <c r="B1029" s="123" t="s">
        <v>1213</v>
      </c>
      <c r="C1029" s="144"/>
      <c r="D1029" s="130"/>
      <c r="E1029" s="168" t="e">
        <f t="shared" si="15"/>
        <v>#DIV/0!</v>
      </c>
    </row>
    <row r="1030" spans="1:5">
      <c r="A1030" s="163" t="s">
        <v>2527</v>
      </c>
      <c r="B1030" s="123" t="s">
        <v>1214</v>
      </c>
      <c r="C1030" s="144"/>
      <c r="D1030" s="130"/>
      <c r="E1030" s="168" t="e">
        <f t="shared" ref="E1030:E1093" si="16">C1030/D1030</f>
        <v>#DIV/0!</v>
      </c>
    </row>
    <row r="1031" spans="1:5">
      <c r="A1031" s="163" t="s">
        <v>2528</v>
      </c>
      <c r="B1031" s="123" t="s">
        <v>1215</v>
      </c>
      <c r="C1031" s="144"/>
      <c r="D1031" s="130"/>
      <c r="E1031" s="168" t="e">
        <f t="shared" si="16"/>
        <v>#DIV/0!</v>
      </c>
    </row>
    <row r="1032" spans="1:5">
      <c r="A1032" s="163" t="s">
        <v>2529</v>
      </c>
      <c r="B1032" s="123" t="s">
        <v>1216</v>
      </c>
      <c r="C1032" s="144"/>
      <c r="D1032" s="130"/>
      <c r="E1032" s="168" t="e">
        <f t="shared" si="16"/>
        <v>#DIV/0!</v>
      </c>
    </row>
    <row r="1033" spans="1:5">
      <c r="A1033" s="163" t="s">
        <v>2530</v>
      </c>
      <c r="B1033" s="123" t="s">
        <v>3068</v>
      </c>
      <c r="C1033" s="144">
        <f>SUM(C1034:C1037)</f>
        <v>0</v>
      </c>
      <c r="D1033" s="130"/>
      <c r="E1033" s="168" t="e">
        <f t="shared" si="16"/>
        <v>#DIV/0!</v>
      </c>
    </row>
    <row r="1034" spans="1:5">
      <c r="A1034" s="163" t="s">
        <v>2531</v>
      </c>
      <c r="B1034" s="123" t="s">
        <v>1217</v>
      </c>
      <c r="C1034" s="144"/>
      <c r="D1034" s="130"/>
      <c r="E1034" s="168" t="e">
        <f t="shared" si="16"/>
        <v>#DIV/0!</v>
      </c>
    </row>
    <row r="1035" spans="1:5">
      <c r="A1035" s="163" t="s">
        <v>2532</v>
      </c>
      <c r="B1035" s="123" t="s">
        <v>1218</v>
      </c>
      <c r="C1035" s="144"/>
      <c r="D1035" s="130"/>
      <c r="E1035" s="168" t="e">
        <f t="shared" si="16"/>
        <v>#DIV/0!</v>
      </c>
    </row>
    <row r="1036" spans="1:5">
      <c r="A1036" s="163" t="s">
        <v>2533</v>
      </c>
      <c r="B1036" s="123" t="s">
        <v>1219</v>
      </c>
      <c r="C1036" s="144"/>
      <c r="D1036" s="130"/>
      <c r="E1036" s="168" t="e">
        <f t="shared" si="16"/>
        <v>#DIV/0!</v>
      </c>
    </row>
    <row r="1037" spans="1:5">
      <c r="A1037" s="163" t="s">
        <v>2534</v>
      </c>
      <c r="B1037" s="123" t="s">
        <v>1220</v>
      </c>
      <c r="C1037" s="144"/>
      <c r="D1037" s="130"/>
      <c r="E1037" s="168" t="e">
        <f t="shared" si="16"/>
        <v>#DIV/0!</v>
      </c>
    </row>
    <row r="1038" spans="1:5">
      <c r="A1038" s="163" t="s">
        <v>2535</v>
      </c>
      <c r="B1038" s="123" t="s">
        <v>3069</v>
      </c>
      <c r="C1038" s="144">
        <f>SUM(C1039:C1044)</f>
        <v>0</v>
      </c>
      <c r="D1038" s="130"/>
      <c r="E1038" s="168" t="e">
        <f t="shared" si="16"/>
        <v>#DIV/0!</v>
      </c>
    </row>
    <row r="1039" spans="1:5">
      <c r="A1039" s="163" t="s">
        <v>2536</v>
      </c>
      <c r="B1039" s="123" t="s">
        <v>1221</v>
      </c>
      <c r="C1039" s="144"/>
      <c r="D1039" s="130"/>
      <c r="E1039" s="168" t="e">
        <f t="shared" si="16"/>
        <v>#DIV/0!</v>
      </c>
    </row>
    <row r="1040" spans="1:5">
      <c r="A1040" s="163" t="s">
        <v>2537</v>
      </c>
      <c r="B1040" s="123" t="s">
        <v>1222</v>
      </c>
      <c r="C1040" s="144"/>
      <c r="D1040" s="130"/>
      <c r="E1040" s="168" t="e">
        <f t="shared" si="16"/>
        <v>#DIV/0!</v>
      </c>
    </row>
    <row r="1041" spans="1:5">
      <c r="A1041" s="163" t="s">
        <v>2538</v>
      </c>
      <c r="B1041" s="123" t="s">
        <v>1223</v>
      </c>
      <c r="C1041" s="144"/>
      <c r="D1041" s="130"/>
      <c r="E1041" s="168" t="e">
        <f t="shared" si="16"/>
        <v>#DIV/0!</v>
      </c>
    </row>
    <row r="1042" spans="1:5">
      <c r="A1042" s="163" t="s">
        <v>2539</v>
      </c>
      <c r="B1042" s="123" t="s">
        <v>1224</v>
      </c>
      <c r="C1042" s="144"/>
      <c r="D1042" s="130"/>
      <c r="E1042" s="168" t="e">
        <f t="shared" si="16"/>
        <v>#DIV/0!</v>
      </c>
    </row>
    <row r="1043" spans="1:5">
      <c r="A1043" s="163" t="s">
        <v>2540</v>
      </c>
      <c r="B1043" s="123" t="s">
        <v>1225</v>
      </c>
      <c r="C1043" s="144"/>
      <c r="D1043" s="130"/>
      <c r="E1043" s="168" t="e">
        <f t="shared" si="16"/>
        <v>#DIV/0!</v>
      </c>
    </row>
    <row r="1044" spans="1:5">
      <c r="A1044" s="163" t="s">
        <v>2541</v>
      </c>
      <c r="B1044" s="123" t="s">
        <v>1226</v>
      </c>
      <c r="C1044" s="144"/>
      <c r="D1044" s="130"/>
      <c r="E1044" s="168" t="e">
        <f t="shared" si="16"/>
        <v>#DIV/0!</v>
      </c>
    </row>
    <row r="1045" spans="1:5">
      <c r="A1045" s="163" t="s">
        <v>2542</v>
      </c>
      <c r="B1045" s="123" t="s">
        <v>3070</v>
      </c>
      <c r="C1045" s="144">
        <f>SUM(C1046:C1049)</f>
        <v>0</v>
      </c>
      <c r="D1045" s="130"/>
      <c r="E1045" s="168" t="e">
        <f t="shared" si="16"/>
        <v>#DIV/0!</v>
      </c>
    </row>
    <row r="1046" spans="1:5">
      <c r="A1046" s="163" t="s">
        <v>2543</v>
      </c>
      <c r="B1046" s="123" t="s">
        <v>1227</v>
      </c>
      <c r="C1046" s="144"/>
      <c r="D1046" s="130"/>
      <c r="E1046" s="168" t="e">
        <f t="shared" si="16"/>
        <v>#DIV/0!</v>
      </c>
    </row>
    <row r="1047" spans="1:5">
      <c r="A1047" s="163" t="s">
        <v>2544</v>
      </c>
      <c r="B1047" s="123" t="s">
        <v>1228</v>
      </c>
      <c r="C1047" s="144"/>
      <c r="D1047" s="130"/>
      <c r="E1047" s="168" t="e">
        <f t="shared" si="16"/>
        <v>#DIV/0!</v>
      </c>
    </row>
    <row r="1048" spans="1:5">
      <c r="A1048" s="163" t="s">
        <v>2545</v>
      </c>
      <c r="B1048" s="123" t="s">
        <v>1229</v>
      </c>
      <c r="C1048" s="144"/>
      <c r="D1048" s="130"/>
      <c r="E1048" s="168" t="e">
        <f t="shared" si="16"/>
        <v>#DIV/0!</v>
      </c>
    </row>
    <row r="1049" spans="1:5">
      <c r="A1049" s="163" t="s">
        <v>2546</v>
      </c>
      <c r="B1049" s="123" t="s">
        <v>1230</v>
      </c>
      <c r="C1049" s="144"/>
      <c r="D1049" s="130"/>
      <c r="E1049" s="168" t="e">
        <f t="shared" si="16"/>
        <v>#DIV/0!</v>
      </c>
    </row>
    <row r="1050" spans="1:5">
      <c r="A1050" s="163" t="s">
        <v>2547</v>
      </c>
      <c r="B1050" s="123" t="s">
        <v>3071</v>
      </c>
      <c r="C1050" s="144">
        <f>SUM(C1051:C1052)</f>
        <v>450</v>
      </c>
      <c r="D1050" s="130">
        <v>350</v>
      </c>
      <c r="E1050" s="168">
        <f t="shared" si="16"/>
        <v>1.29</v>
      </c>
    </row>
    <row r="1051" spans="1:5">
      <c r="A1051" s="163" t="s">
        <v>2548</v>
      </c>
      <c r="B1051" s="123" t="s">
        <v>1232</v>
      </c>
      <c r="C1051" s="144">
        <v>450</v>
      </c>
      <c r="D1051" s="130">
        <v>350</v>
      </c>
      <c r="E1051" s="168">
        <f t="shared" si="16"/>
        <v>1.29</v>
      </c>
    </row>
    <row r="1052" spans="1:5">
      <c r="A1052" s="163" t="s">
        <v>2549</v>
      </c>
      <c r="B1052" s="123" t="s">
        <v>1231</v>
      </c>
      <c r="C1052" s="144"/>
      <c r="D1052" s="130"/>
      <c r="E1052" s="168" t="e">
        <f t="shared" si="16"/>
        <v>#DIV/0!</v>
      </c>
    </row>
    <row r="1053" spans="1:5">
      <c r="A1053" s="162" t="s">
        <v>2550</v>
      </c>
      <c r="B1053" s="122" t="s">
        <v>3072</v>
      </c>
      <c r="C1053" s="143">
        <f>C1054+C1064+C1080+C1085+C1099+C1106+C1113</f>
        <v>500</v>
      </c>
      <c r="D1053" s="130">
        <v>489</v>
      </c>
      <c r="E1053" s="168">
        <f t="shared" si="16"/>
        <v>1.02</v>
      </c>
    </row>
    <row r="1054" spans="1:5">
      <c r="A1054" s="163" t="s">
        <v>2551</v>
      </c>
      <c r="B1054" s="123" t="s">
        <v>3073</v>
      </c>
      <c r="C1054" s="144">
        <f>SUM(C1055:C1063)</f>
        <v>0</v>
      </c>
      <c r="D1054" s="130"/>
      <c r="E1054" s="168" t="e">
        <f t="shared" si="16"/>
        <v>#DIV/0!</v>
      </c>
    </row>
    <row r="1055" spans="1:5">
      <c r="A1055" s="163" t="s">
        <v>2552</v>
      </c>
      <c r="B1055" s="123" t="s">
        <v>1233</v>
      </c>
      <c r="C1055" s="144"/>
      <c r="D1055" s="130"/>
      <c r="E1055" s="168" t="e">
        <f t="shared" si="16"/>
        <v>#DIV/0!</v>
      </c>
    </row>
    <row r="1056" spans="1:5">
      <c r="A1056" s="163" t="s">
        <v>2553</v>
      </c>
      <c r="B1056" s="123" t="s">
        <v>1234</v>
      </c>
      <c r="C1056" s="144"/>
      <c r="D1056" s="130"/>
      <c r="E1056" s="168" t="e">
        <f t="shared" si="16"/>
        <v>#DIV/0!</v>
      </c>
    </row>
    <row r="1057" spans="1:5">
      <c r="A1057" s="163" t="s">
        <v>2554</v>
      </c>
      <c r="B1057" s="123" t="s">
        <v>1235</v>
      </c>
      <c r="C1057" s="144"/>
      <c r="D1057" s="130"/>
      <c r="E1057" s="168" t="e">
        <f t="shared" si="16"/>
        <v>#DIV/0!</v>
      </c>
    </row>
    <row r="1058" spans="1:5">
      <c r="A1058" s="163" t="s">
        <v>2555</v>
      </c>
      <c r="B1058" s="123" t="s">
        <v>1236</v>
      </c>
      <c r="C1058" s="144"/>
      <c r="D1058" s="130"/>
      <c r="E1058" s="168" t="e">
        <f t="shared" si="16"/>
        <v>#DIV/0!</v>
      </c>
    </row>
    <row r="1059" spans="1:5">
      <c r="A1059" s="163" t="s">
        <v>2556</v>
      </c>
      <c r="B1059" s="123" t="s">
        <v>1237</v>
      </c>
      <c r="C1059" s="144"/>
      <c r="D1059" s="130"/>
      <c r="E1059" s="168" t="e">
        <f t="shared" si="16"/>
        <v>#DIV/0!</v>
      </c>
    </row>
    <row r="1060" spans="1:5">
      <c r="A1060" s="163" t="s">
        <v>2557</v>
      </c>
      <c r="B1060" s="123" t="s">
        <v>1238</v>
      </c>
      <c r="C1060" s="144"/>
      <c r="D1060" s="130"/>
      <c r="E1060" s="168" t="e">
        <f t="shared" si="16"/>
        <v>#DIV/0!</v>
      </c>
    </row>
    <row r="1061" spans="1:5">
      <c r="A1061" s="163" t="s">
        <v>2558</v>
      </c>
      <c r="B1061" s="123" t="s">
        <v>1239</v>
      </c>
      <c r="C1061" s="144"/>
      <c r="D1061" s="130"/>
      <c r="E1061" s="168" t="e">
        <f t="shared" si="16"/>
        <v>#DIV/0!</v>
      </c>
    </row>
    <row r="1062" spans="1:5">
      <c r="A1062" s="163" t="s">
        <v>2559</v>
      </c>
      <c r="B1062" s="123" t="s">
        <v>1240</v>
      </c>
      <c r="C1062" s="144"/>
      <c r="D1062" s="130"/>
      <c r="E1062" s="168" t="e">
        <f t="shared" si="16"/>
        <v>#DIV/0!</v>
      </c>
    </row>
    <row r="1063" spans="1:5">
      <c r="A1063" s="163" t="s">
        <v>2560</v>
      </c>
      <c r="B1063" s="123" t="s">
        <v>1241</v>
      </c>
      <c r="C1063" s="144"/>
      <c r="D1063" s="130"/>
      <c r="E1063" s="168" t="e">
        <f t="shared" si="16"/>
        <v>#DIV/0!</v>
      </c>
    </row>
    <row r="1064" spans="1:5">
      <c r="A1064" s="163" t="s">
        <v>2561</v>
      </c>
      <c r="B1064" s="123" t="s">
        <v>3074</v>
      </c>
      <c r="C1064" s="144">
        <f>SUM(C1065:C1079)</f>
        <v>0</v>
      </c>
      <c r="D1064" s="130"/>
      <c r="E1064" s="168" t="e">
        <f t="shared" si="16"/>
        <v>#DIV/0!</v>
      </c>
    </row>
    <row r="1065" spans="1:5">
      <c r="A1065" s="163" t="s">
        <v>2562</v>
      </c>
      <c r="B1065" s="123" t="s">
        <v>1242</v>
      </c>
      <c r="C1065" s="144"/>
      <c r="D1065" s="130"/>
      <c r="E1065" s="168" t="e">
        <f t="shared" si="16"/>
        <v>#DIV/0!</v>
      </c>
    </row>
    <row r="1066" spans="1:5">
      <c r="A1066" s="163" t="s">
        <v>2563</v>
      </c>
      <c r="B1066" s="123" t="s">
        <v>1243</v>
      </c>
      <c r="C1066" s="144"/>
      <c r="D1066" s="130"/>
      <c r="E1066" s="168" t="e">
        <f t="shared" si="16"/>
        <v>#DIV/0!</v>
      </c>
    </row>
    <row r="1067" spans="1:5">
      <c r="A1067" s="163" t="s">
        <v>2564</v>
      </c>
      <c r="B1067" s="123" t="s">
        <v>1244</v>
      </c>
      <c r="C1067" s="144"/>
      <c r="D1067" s="130"/>
      <c r="E1067" s="168" t="e">
        <f t="shared" si="16"/>
        <v>#DIV/0!</v>
      </c>
    </row>
    <row r="1068" spans="1:5">
      <c r="A1068" s="163" t="s">
        <v>2565</v>
      </c>
      <c r="B1068" s="123" t="s">
        <v>1245</v>
      </c>
      <c r="C1068" s="144"/>
      <c r="D1068" s="130"/>
      <c r="E1068" s="168" t="e">
        <f t="shared" si="16"/>
        <v>#DIV/0!</v>
      </c>
    </row>
    <row r="1069" spans="1:5">
      <c r="A1069" s="163" t="s">
        <v>2566</v>
      </c>
      <c r="B1069" s="123" t="s">
        <v>1246</v>
      </c>
      <c r="C1069" s="144"/>
      <c r="D1069" s="130"/>
      <c r="E1069" s="168" t="e">
        <f t="shared" si="16"/>
        <v>#DIV/0!</v>
      </c>
    </row>
    <row r="1070" spans="1:5">
      <c r="A1070" s="163" t="s">
        <v>2567</v>
      </c>
      <c r="B1070" s="123" t="s">
        <v>1247</v>
      </c>
      <c r="C1070" s="144"/>
      <c r="D1070" s="130"/>
      <c r="E1070" s="168" t="e">
        <f t="shared" si="16"/>
        <v>#DIV/0!</v>
      </c>
    </row>
    <row r="1071" spans="1:5">
      <c r="A1071" s="163" t="s">
        <v>2568</v>
      </c>
      <c r="B1071" s="123" t="s">
        <v>1248</v>
      </c>
      <c r="C1071" s="144"/>
      <c r="D1071" s="130"/>
      <c r="E1071" s="168" t="e">
        <f t="shared" si="16"/>
        <v>#DIV/0!</v>
      </c>
    </row>
    <row r="1072" spans="1:5">
      <c r="A1072" s="163" t="s">
        <v>2569</v>
      </c>
      <c r="B1072" s="123" t="s">
        <v>1249</v>
      </c>
      <c r="C1072" s="144"/>
      <c r="D1072" s="130"/>
      <c r="E1072" s="168" t="e">
        <f t="shared" si="16"/>
        <v>#DIV/0!</v>
      </c>
    </row>
    <row r="1073" spans="1:5">
      <c r="A1073" s="163" t="s">
        <v>2570</v>
      </c>
      <c r="B1073" s="123" t="s">
        <v>1250</v>
      </c>
      <c r="C1073" s="144"/>
      <c r="D1073" s="130"/>
      <c r="E1073" s="168" t="e">
        <f t="shared" si="16"/>
        <v>#DIV/0!</v>
      </c>
    </row>
    <row r="1074" spans="1:5">
      <c r="A1074" s="163" t="s">
        <v>2571</v>
      </c>
      <c r="B1074" s="123" t="s">
        <v>1251</v>
      </c>
      <c r="C1074" s="144"/>
      <c r="D1074" s="130"/>
      <c r="E1074" s="168" t="e">
        <f t="shared" si="16"/>
        <v>#DIV/0!</v>
      </c>
    </row>
    <row r="1075" spans="1:5">
      <c r="A1075" s="163" t="s">
        <v>2572</v>
      </c>
      <c r="B1075" s="123" t="s">
        <v>1252</v>
      </c>
      <c r="C1075" s="144"/>
      <c r="D1075" s="130"/>
      <c r="E1075" s="168" t="e">
        <f t="shared" si="16"/>
        <v>#DIV/0!</v>
      </c>
    </row>
    <row r="1076" spans="1:5">
      <c r="A1076" s="163" t="s">
        <v>2573</v>
      </c>
      <c r="B1076" s="123" t="s">
        <v>1253</v>
      </c>
      <c r="C1076" s="144"/>
      <c r="D1076" s="130"/>
      <c r="E1076" s="168" t="e">
        <f t="shared" si="16"/>
        <v>#DIV/0!</v>
      </c>
    </row>
    <row r="1077" spans="1:5">
      <c r="A1077" s="163" t="s">
        <v>2574</v>
      </c>
      <c r="B1077" s="123" t="s">
        <v>1254</v>
      </c>
      <c r="C1077" s="144"/>
      <c r="D1077" s="130"/>
      <c r="E1077" s="168" t="e">
        <f t="shared" si="16"/>
        <v>#DIV/0!</v>
      </c>
    </row>
    <row r="1078" spans="1:5">
      <c r="A1078" s="163" t="s">
        <v>2575</v>
      </c>
      <c r="B1078" s="123" t="s">
        <v>1255</v>
      </c>
      <c r="C1078" s="144"/>
      <c r="D1078" s="130"/>
      <c r="E1078" s="168" t="e">
        <f t="shared" si="16"/>
        <v>#DIV/0!</v>
      </c>
    </row>
    <row r="1079" spans="1:5">
      <c r="A1079" s="163" t="s">
        <v>2576</v>
      </c>
      <c r="B1079" s="123" t="s">
        <v>1256</v>
      </c>
      <c r="C1079" s="144"/>
      <c r="D1079" s="130"/>
      <c r="E1079" s="168" t="e">
        <f t="shared" si="16"/>
        <v>#DIV/0!</v>
      </c>
    </row>
    <row r="1080" spans="1:5">
      <c r="A1080" s="163" t="s">
        <v>2577</v>
      </c>
      <c r="B1080" s="123" t="s">
        <v>3075</v>
      </c>
      <c r="C1080" s="144">
        <f>SUM(C1081:C1084)</f>
        <v>0</v>
      </c>
      <c r="D1080" s="130"/>
      <c r="E1080" s="168" t="e">
        <f t="shared" si="16"/>
        <v>#DIV/0!</v>
      </c>
    </row>
    <row r="1081" spans="1:5">
      <c r="A1081" s="163" t="s">
        <v>2578</v>
      </c>
      <c r="B1081" s="123" t="s">
        <v>1257</v>
      </c>
      <c r="C1081" s="144"/>
      <c r="D1081" s="130"/>
      <c r="E1081" s="168" t="e">
        <f t="shared" si="16"/>
        <v>#DIV/0!</v>
      </c>
    </row>
    <row r="1082" spans="1:5">
      <c r="A1082" s="163" t="s">
        <v>2579</v>
      </c>
      <c r="B1082" s="123" t="s">
        <v>1258</v>
      </c>
      <c r="C1082" s="144"/>
      <c r="D1082" s="130"/>
      <c r="E1082" s="168" t="e">
        <f t="shared" si="16"/>
        <v>#DIV/0!</v>
      </c>
    </row>
    <row r="1083" spans="1:5">
      <c r="A1083" s="163" t="s">
        <v>2580</v>
      </c>
      <c r="B1083" s="123" t="s">
        <v>1259</v>
      </c>
      <c r="C1083" s="144"/>
      <c r="D1083" s="130"/>
      <c r="E1083" s="168" t="e">
        <f t="shared" si="16"/>
        <v>#DIV/0!</v>
      </c>
    </row>
    <row r="1084" spans="1:5">
      <c r="A1084" s="163" t="s">
        <v>2581</v>
      </c>
      <c r="B1084" s="123" t="s">
        <v>1260</v>
      </c>
      <c r="C1084" s="144"/>
      <c r="D1084" s="130"/>
      <c r="E1084" s="168" t="e">
        <f t="shared" si="16"/>
        <v>#DIV/0!</v>
      </c>
    </row>
    <row r="1085" spans="1:5">
      <c r="A1085" s="169" t="s">
        <v>2582</v>
      </c>
      <c r="B1085" s="170" t="s">
        <v>3076</v>
      </c>
      <c r="C1085" s="144">
        <f>SUM(C1086:C1098)</f>
        <v>0</v>
      </c>
      <c r="D1085" s="130"/>
      <c r="E1085" s="168" t="e">
        <f t="shared" si="16"/>
        <v>#DIV/0!</v>
      </c>
    </row>
    <row r="1086" spans="1:5">
      <c r="A1086" s="163" t="s">
        <v>2583</v>
      </c>
      <c r="B1086" s="123" t="s">
        <v>1261</v>
      </c>
      <c r="C1086" s="144"/>
      <c r="D1086" s="130"/>
      <c r="E1086" s="168" t="e">
        <f t="shared" si="16"/>
        <v>#DIV/0!</v>
      </c>
    </row>
    <row r="1087" spans="1:5">
      <c r="A1087" s="163" t="s">
        <v>2584</v>
      </c>
      <c r="B1087" s="123" t="s">
        <v>1262</v>
      </c>
      <c r="C1087" s="144"/>
      <c r="D1087" s="130"/>
      <c r="E1087" s="168" t="e">
        <f t="shared" si="16"/>
        <v>#DIV/0!</v>
      </c>
    </row>
    <row r="1088" spans="1:5">
      <c r="A1088" s="163" t="s">
        <v>2585</v>
      </c>
      <c r="B1088" s="123" t="s">
        <v>1263</v>
      </c>
      <c r="C1088" s="144"/>
      <c r="D1088" s="130"/>
      <c r="E1088" s="168" t="e">
        <f t="shared" si="16"/>
        <v>#DIV/0!</v>
      </c>
    </row>
    <row r="1089" spans="1:5">
      <c r="A1089" s="163" t="s">
        <v>2586</v>
      </c>
      <c r="B1089" s="123" t="s">
        <v>1264</v>
      </c>
      <c r="C1089" s="144"/>
      <c r="D1089" s="130"/>
      <c r="E1089" s="168" t="e">
        <f t="shared" si="16"/>
        <v>#DIV/0!</v>
      </c>
    </row>
    <row r="1090" spans="1:5">
      <c r="A1090" s="163" t="s">
        <v>2587</v>
      </c>
      <c r="B1090" s="123" t="s">
        <v>1265</v>
      </c>
      <c r="C1090" s="144"/>
      <c r="D1090" s="130"/>
      <c r="E1090" s="168" t="e">
        <f t="shared" si="16"/>
        <v>#DIV/0!</v>
      </c>
    </row>
    <row r="1091" spans="1:5">
      <c r="A1091" s="163" t="s">
        <v>2588</v>
      </c>
      <c r="B1091" s="123" t="s">
        <v>1266</v>
      </c>
      <c r="C1091" s="144"/>
      <c r="D1091" s="130"/>
      <c r="E1091" s="168" t="e">
        <f t="shared" si="16"/>
        <v>#DIV/0!</v>
      </c>
    </row>
    <row r="1092" spans="1:5">
      <c r="A1092" s="163" t="s">
        <v>2589</v>
      </c>
      <c r="B1092" s="123" t="s">
        <v>1267</v>
      </c>
      <c r="C1092" s="144"/>
      <c r="D1092" s="130"/>
      <c r="E1092" s="168" t="e">
        <f t="shared" si="16"/>
        <v>#DIV/0!</v>
      </c>
    </row>
    <row r="1093" spans="1:5">
      <c r="A1093" s="163" t="s">
        <v>2590</v>
      </c>
      <c r="B1093" s="123" t="s">
        <v>1268</v>
      </c>
      <c r="C1093" s="144"/>
      <c r="D1093" s="130"/>
      <c r="E1093" s="168" t="e">
        <f t="shared" si="16"/>
        <v>#DIV/0!</v>
      </c>
    </row>
    <row r="1094" spans="1:5">
      <c r="A1094" s="163" t="s">
        <v>2591</v>
      </c>
      <c r="B1094" s="123" t="s">
        <v>1269</v>
      </c>
      <c r="C1094" s="144"/>
      <c r="D1094" s="130"/>
      <c r="E1094" s="168" t="e">
        <f t="shared" ref="E1094:E1157" si="17">C1094/D1094</f>
        <v>#DIV/0!</v>
      </c>
    </row>
    <row r="1095" spans="1:5">
      <c r="A1095" s="163" t="s">
        <v>2592</v>
      </c>
      <c r="B1095" s="123" t="s">
        <v>1270</v>
      </c>
      <c r="C1095" s="144"/>
      <c r="D1095" s="130"/>
      <c r="E1095" s="168" t="e">
        <f t="shared" si="17"/>
        <v>#DIV/0!</v>
      </c>
    </row>
    <row r="1096" spans="1:5">
      <c r="A1096" s="163" t="s">
        <v>2593</v>
      </c>
      <c r="B1096" s="123" t="s">
        <v>1271</v>
      </c>
      <c r="C1096" s="144"/>
      <c r="D1096" s="130"/>
      <c r="E1096" s="168" t="e">
        <f t="shared" si="17"/>
        <v>#DIV/0!</v>
      </c>
    </row>
    <row r="1097" spans="1:5">
      <c r="A1097" s="163" t="s">
        <v>2594</v>
      </c>
      <c r="B1097" s="123" t="s">
        <v>1272</v>
      </c>
      <c r="C1097" s="144"/>
      <c r="D1097" s="130"/>
      <c r="E1097" s="168" t="e">
        <f t="shared" si="17"/>
        <v>#DIV/0!</v>
      </c>
    </row>
    <row r="1098" spans="1:5">
      <c r="A1098" s="163" t="s">
        <v>2595</v>
      </c>
      <c r="B1098" s="123" t="s">
        <v>1273</v>
      </c>
      <c r="C1098" s="144"/>
      <c r="D1098" s="130"/>
      <c r="E1098" s="168" t="e">
        <f t="shared" si="17"/>
        <v>#DIV/0!</v>
      </c>
    </row>
    <row r="1099" spans="1:5">
      <c r="A1099" s="163" t="s">
        <v>2596</v>
      </c>
      <c r="B1099" s="123" t="s">
        <v>3077</v>
      </c>
      <c r="C1099" s="144">
        <f>SUM(C1100:C1105)</f>
        <v>0</v>
      </c>
      <c r="D1099" s="130"/>
      <c r="E1099" s="168" t="e">
        <f t="shared" si="17"/>
        <v>#DIV/0!</v>
      </c>
    </row>
    <row r="1100" spans="1:5">
      <c r="A1100" s="163" t="s">
        <v>2597</v>
      </c>
      <c r="B1100" s="123" t="s">
        <v>1274</v>
      </c>
      <c r="C1100" s="144"/>
      <c r="D1100" s="130"/>
      <c r="E1100" s="168" t="e">
        <f t="shared" si="17"/>
        <v>#DIV/0!</v>
      </c>
    </row>
    <row r="1101" spans="1:5">
      <c r="A1101" s="163" t="s">
        <v>2598</v>
      </c>
      <c r="B1101" s="123" t="s">
        <v>1275</v>
      </c>
      <c r="C1101" s="144"/>
      <c r="D1101" s="130"/>
      <c r="E1101" s="168" t="e">
        <f t="shared" si="17"/>
        <v>#DIV/0!</v>
      </c>
    </row>
    <row r="1102" spans="1:5">
      <c r="A1102" s="163" t="s">
        <v>2599</v>
      </c>
      <c r="B1102" s="123" t="s">
        <v>1276</v>
      </c>
      <c r="C1102" s="144"/>
      <c r="D1102" s="130"/>
      <c r="E1102" s="168" t="e">
        <f t="shared" si="17"/>
        <v>#DIV/0!</v>
      </c>
    </row>
    <row r="1103" spans="1:5">
      <c r="A1103" s="163" t="s">
        <v>2600</v>
      </c>
      <c r="B1103" s="123" t="s">
        <v>1277</v>
      </c>
      <c r="C1103" s="144"/>
      <c r="D1103" s="130"/>
      <c r="E1103" s="168" t="e">
        <f t="shared" si="17"/>
        <v>#DIV/0!</v>
      </c>
    </row>
    <row r="1104" spans="1:5">
      <c r="A1104" s="163" t="s">
        <v>2601</v>
      </c>
      <c r="B1104" s="123" t="s">
        <v>1278</v>
      </c>
      <c r="C1104" s="144"/>
      <c r="D1104" s="130"/>
      <c r="E1104" s="168" t="e">
        <f t="shared" si="17"/>
        <v>#DIV/0!</v>
      </c>
    </row>
    <row r="1105" spans="1:5">
      <c r="A1105" s="163" t="s">
        <v>2602</v>
      </c>
      <c r="B1105" s="123" t="s">
        <v>1279</v>
      </c>
      <c r="C1105" s="144"/>
      <c r="D1105" s="130"/>
      <c r="E1105" s="168" t="e">
        <f t="shared" si="17"/>
        <v>#DIV/0!</v>
      </c>
    </row>
    <row r="1106" spans="1:5">
      <c r="A1106" s="163" t="s">
        <v>2603</v>
      </c>
      <c r="B1106" s="123" t="s">
        <v>3078</v>
      </c>
      <c r="C1106" s="144">
        <f>SUM(C1107:C1112)</f>
        <v>500</v>
      </c>
      <c r="D1106" s="130">
        <v>375</v>
      </c>
      <c r="E1106" s="168">
        <f t="shared" si="17"/>
        <v>1.33</v>
      </c>
    </row>
    <row r="1107" spans="1:5">
      <c r="A1107" s="163" t="s">
        <v>2604</v>
      </c>
      <c r="B1107" s="123" t="s">
        <v>1280</v>
      </c>
      <c r="C1107" s="144"/>
      <c r="D1107" s="130"/>
      <c r="E1107" s="168" t="e">
        <f t="shared" si="17"/>
        <v>#DIV/0!</v>
      </c>
    </row>
    <row r="1108" spans="1:5">
      <c r="A1108" s="163" t="s">
        <v>2605</v>
      </c>
      <c r="B1108" s="123" t="s">
        <v>1281</v>
      </c>
      <c r="C1108" s="144"/>
      <c r="D1108" s="130"/>
      <c r="E1108" s="168" t="e">
        <f t="shared" si="17"/>
        <v>#DIV/0!</v>
      </c>
    </row>
    <row r="1109" spans="1:5">
      <c r="A1109" s="163" t="s">
        <v>2606</v>
      </c>
      <c r="B1109" s="123" t="s">
        <v>1282</v>
      </c>
      <c r="C1109" s="144"/>
      <c r="D1109" s="130"/>
      <c r="E1109" s="168" t="e">
        <f t="shared" si="17"/>
        <v>#DIV/0!</v>
      </c>
    </row>
    <row r="1110" spans="1:5">
      <c r="A1110" s="163" t="s">
        <v>2607</v>
      </c>
      <c r="B1110" s="123" t="s">
        <v>1283</v>
      </c>
      <c r="C1110" s="144"/>
      <c r="D1110" s="130"/>
      <c r="E1110" s="168" t="e">
        <f t="shared" si="17"/>
        <v>#DIV/0!</v>
      </c>
    </row>
    <row r="1111" spans="1:5">
      <c r="A1111" s="163" t="s">
        <v>2608</v>
      </c>
      <c r="B1111" s="123" t="s">
        <v>1284</v>
      </c>
      <c r="C1111" s="144"/>
      <c r="D1111" s="130"/>
      <c r="E1111" s="168" t="e">
        <f t="shared" si="17"/>
        <v>#DIV/0!</v>
      </c>
    </row>
    <row r="1112" spans="1:5">
      <c r="A1112" s="163" t="s">
        <v>2609</v>
      </c>
      <c r="B1112" s="123" t="s">
        <v>1285</v>
      </c>
      <c r="C1112" s="144">
        <v>500</v>
      </c>
      <c r="D1112" s="130">
        <v>375</v>
      </c>
      <c r="E1112" s="168">
        <f t="shared" si="17"/>
        <v>1.33</v>
      </c>
    </row>
    <row r="1113" spans="1:5">
      <c r="A1113" s="163" t="s">
        <v>2610</v>
      </c>
      <c r="B1113" s="123" t="s">
        <v>3079</v>
      </c>
      <c r="C1113" s="144">
        <f>SUM(C1114:C1118)</f>
        <v>0</v>
      </c>
      <c r="D1113" s="130"/>
      <c r="E1113" s="168" t="e">
        <f t="shared" si="17"/>
        <v>#DIV/0!</v>
      </c>
    </row>
    <row r="1114" spans="1:5">
      <c r="A1114" s="163" t="s">
        <v>2611</v>
      </c>
      <c r="B1114" s="123" t="s">
        <v>1287</v>
      </c>
      <c r="C1114" s="144"/>
      <c r="D1114" s="130"/>
      <c r="E1114" s="168" t="e">
        <f t="shared" si="17"/>
        <v>#DIV/0!</v>
      </c>
    </row>
    <row r="1115" spans="1:5">
      <c r="A1115" s="163" t="s">
        <v>2612</v>
      </c>
      <c r="B1115" s="123" t="s">
        <v>1288</v>
      </c>
      <c r="C1115" s="144"/>
      <c r="D1115" s="130"/>
      <c r="E1115" s="168" t="e">
        <f t="shared" si="17"/>
        <v>#DIV/0!</v>
      </c>
    </row>
    <row r="1116" spans="1:5">
      <c r="A1116" s="163" t="s">
        <v>2613</v>
      </c>
      <c r="B1116" s="123" t="s">
        <v>1289</v>
      </c>
      <c r="C1116" s="144"/>
      <c r="D1116" s="130"/>
      <c r="E1116" s="168" t="e">
        <f t="shared" si="17"/>
        <v>#DIV/0!</v>
      </c>
    </row>
    <row r="1117" spans="1:5">
      <c r="A1117" s="163" t="s">
        <v>2614</v>
      </c>
      <c r="B1117" s="123" t="s">
        <v>1290</v>
      </c>
      <c r="C1117" s="144"/>
      <c r="D1117" s="130"/>
      <c r="E1117" s="168" t="e">
        <f t="shared" si="17"/>
        <v>#DIV/0!</v>
      </c>
    </row>
    <row r="1118" spans="1:5">
      <c r="A1118" s="163" t="s">
        <v>2615</v>
      </c>
      <c r="B1118" s="123" t="s">
        <v>1286</v>
      </c>
      <c r="C1118" s="144"/>
      <c r="D1118" s="130"/>
      <c r="E1118" s="168" t="e">
        <f t="shared" si="17"/>
        <v>#DIV/0!</v>
      </c>
    </row>
    <row r="1119" spans="1:5">
      <c r="A1119" s="162" t="s">
        <v>2616</v>
      </c>
      <c r="B1119" s="122" t="s">
        <v>3080</v>
      </c>
      <c r="C1119" s="143">
        <f>C1120+C1130+C1136</f>
        <v>0</v>
      </c>
      <c r="D1119" s="130"/>
      <c r="E1119" s="168" t="e">
        <f t="shared" si="17"/>
        <v>#DIV/0!</v>
      </c>
    </row>
    <row r="1120" spans="1:5">
      <c r="A1120" s="163" t="s">
        <v>2617</v>
      </c>
      <c r="B1120" s="123" t="s">
        <v>3081</v>
      </c>
      <c r="C1120" s="144">
        <f>SUM(C1121:C1129)</f>
        <v>0</v>
      </c>
      <c r="D1120" s="130"/>
      <c r="E1120" s="168" t="e">
        <f t="shared" si="17"/>
        <v>#DIV/0!</v>
      </c>
    </row>
    <row r="1121" spans="1:5">
      <c r="A1121" s="163" t="s">
        <v>2618</v>
      </c>
      <c r="B1121" s="170" t="s">
        <v>1291</v>
      </c>
      <c r="C1121" s="144"/>
      <c r="D1121" s="130"/>
      <c r="E1121" s="168" t="e">
        <f t="shared" si="17"/>
        <v>#DIV/0!</v>
      </c>
    </row>
    <row r="1122" spans="1:5">
      <c r="A1122" s="163" t="s">
        <v>2619</v>
      </c>
      <c r="B1122" s="170" t="s">
        <v>1292</v>
      </c>
      <c r="C1122" s="144"/>
      <c r="D1122" s="130"/>
      <c r="E1122" s="168" t="e">
        <f t="shared" si="17"/>
        <v>#DIV/0!</v>
      </c>
    </row>
    <row r="1123" spans="1:5">
      <c r="A1123" s="163" t="s">
        <v>2620</v>
      </c>
      <c r="B1123" s="170" t="s">
        <v>1293</v>
      </c>
      <c r="C1123" s="144"/>
      <c r="D1123" s="130"/>
      <c r="E1123" s="168" t="e">
        <f t="shared" si="17"/>
        <v>#DIV/0!</v>
      </c>
    </row>
    <row r="1124" spans="1:5">
      <c r="A1124" s="163" t="s">
        <v>2621</v>
      </c>
      <c r="B1124" s="170" t="s">
        <v>1294</v>
      </c>
      <c r="C1124" s="144"/>
      <c r="D1124" s="130"/>
      <c r="E1124" s="168" t="e">
        <f t="shared" si="17"/>
        <v>#DIV/0!</v>
      </c>
    </row>
    <row r="1125" spans="1:5">
      <c r="A1125" s="163" t="s">
        <v>2622</v>
      </c>
      <c r="B1125" s="170" t="s">
        <v>1295</v>
      </c>
      <c r="C1125" s="144"/>
      <c r="D1125" s="130"/>
      <c r="E1125" s="168" t="e">
        <f t="shared" si="17"/>
        <v>#DIV/0!</v>
      </c>
    </row>
    <row r="1126" spans="1:5">
      <c r="A1126" s="163" t="s">
        <v>2623</v>
      </c>
      <c r="B1126" s="170" t="s">
        <v>1296</v>
      </c>
      <c r="C1126" s="144"/>
      <c r="D1126" s="130"/>
      <c r="E1126" s="168" t="e">
        <f t="shared" si="17"/>
        <v>#DIV/0!</v>
      </c>
    </row>
    <row r="1127" spans="1:5">
      <c r="A1127" s="163" t="s">
        <v>2624</v>
      </c>
      <c r="B1127" s="170" t="s">
        <v>1297</v>
      </c>
      <c r="C1127" s="144"/>
      <c r="D1127" s="130"/>
      <c r="E1127" s="168" t="e">
        <f t="shared" si="17"/>
        <v>#DIV/0!</v>
      </c>
    </row>
    <row r="1128" spans="1:5">
      <c r="A1128" s="163" t="s">
        <v>2625</v>
      </c>
      <c r="B1128" s="170" t="s">
        <v>1298</v>
      </c>
      <c r="C1128" s="144"/>
      <c r="D1128" s="130"/>
      <c r="E1128" s="168" t="e">
        <f t="shared" si="17"/>
        <v>#DIV/0!</v>
      </c>
    </row>
    <row r="1129" spans="1:5">
      <c r="A1129" s="163" t="s">
        <v>2626</v>
      </c>
      <c r="B1129" s="170" t="s">
        <v>1299</v>
      </c>
      <c r="C1129" s="144"/>
      <c r="D1129" s="130"/>
      <c r="E1129" s="168" t="e">
        <f t="shared" si="17"/>
        <v>#DIV/0!</v>
      </c>
    </row>
    <row r="1130" spans="1:5">
      <c r="A1130" s="163" t="s">
        <v>2627</v>
      </c>
      <c r="B1130" s="170" t="s">
        <v>3082</v>
      </c>
      <c r="C1130" s="144">
        <f>SUM(C1131:C1135)</f>
        <v>0</v>
      </c>
      <c r="D1130" s="130"/>
      <c r="E1130" s="168" t="e">
        <f t="shared" si="17"/>
        <v>#DIV/0!</v>
      </c>
    </row>
    <row r="1131" spans="1:5">
      <c r="A1131" s="163" t="s">
        <v>2628</v>
      </c>
      <c r="B1131" s="170" t="s">
        <v>1300</v>
      </c>
      <c r="C1131" s="144"/>
      <c r="D1131" s="130"/>
      <c r="E1131" s="168" t="e">
        <f t="shared" si="17"/>
        <v>#DIV/0!</v>
      </c>
    </row>
    <row r="1132" spans="1:5">
      <c r="A1132" s="163" t="s">
        <v>2629</v>
      </c>
      <c r="B1132" s="170" t="s">
        <v>1301</v>
      </c>
      <c r="C1132" s="144"/>
      <c r="D1132" s="130"/>
      <c r="E1132" s="168" t="e">
        <f t="shared" si="17"/>
        <v>#DIV/0!</v>
      </c>
    </row>
    <row r="1133" spans="1:5">
      <c r="A1133" s="163" t="s">
        <v>2630</v>
      </c>
      <c r="B1133" s="170" t="s">
        <v>1302</v>
      </c>
      <c r="C1133" s="144"/>
      <c r="D1133" s="130"/>
      <c r="E1133" s="168" t="e">
        <f t="shared" si="17"/>
        <v>#DIV/0!</v>
      </c>
    </row>
    <row r="1134" spans="1:5">
      <c r="A1134" s="163" t="s">
        <v>2631</v>
      </c>
      <c r="B1134" s="170" t="s">
        <v>1303</v>
      </c>
      <c r="C1134" s="144"/>
      <c r="D1134" s="130"/>
      <c r="E1134" s="168" t="e">
        <f t="shared" si="17"/>
        <v>#DIV/0!</v>
      </c>
    </row>
    <row r="1135" spans="1:5">
      <c r="A1135" s="163" t="s">
        <v>2632</v>
      </c>
      <c r="B1135" s="170" t="s">
        <v>1304</v>
      </c>
      <c r="C1135" s="144"/>
      <c r="D1135" s="130"/>
      <c r="E1135" s="168" t="e">
        <f t="shared" si="17"/>
        <v>#DIV/0!</v>
      </c>
    </row>
    <row r="1136" spans="1:5">
      <c r="A1136" s="163" t="s">
        <v>2633</v>
      </c>
      <c r="B1136" s="170" t="s">
        <v>3083</v>
      </c>
      <c r="C1136" s="144">
        <f>SUM(C1137:C1138)</f>
        <v>0</v>
      </c>
      <c r="D1136" s="130"/>
      <c r="E1136" s="168" t="e">
        <f t="shared" si="17"/>
        <v>#DIV/0!</v>
      </c>
    </row>
    <row r="1137" spans="1:5">
      <c r="A1137" s="163" t="s">
        <v>2634</v>
      </c>
      <c r="B1137" s="170" t="s">
        <v>1306</v>
      </c>
      <c r="C1137" s="144"/>
      <c r="D1137" s="130"/>
      <c r="E1137" s="168" t="e">
        <f t="shared" si="17"/>
        <v>#DIV/0!</v>
      </c>
    </row>
    <row r="1138" spans="1:5">
      <c r="A1138" s="163" t="s">
        <v>2635</v>
      </c>
      <c r="B1138" s="170" t="s">
        <v>1305</v>
      </c>
      <c r="C1138" s="144"/>
      <c r="D1138" s="130"/>
      <c r="E1138" s="168" t="e">
        <f t="shared" si="17"/>
        <v>#DIV/0!</v>
      </c>
    </row>
    <row r="1139" spans="1:5">
      <c r="A1139" s="162" t="s">
        <v>2636</v>
      </c>
      <c r="B1139" s="122" t="s">
        <v>3084</v>
      </c>
      <c r="C1139" s="143">
        <f>C1140+C1147+C1157+C1163+C1166</f>
        <v>20</v>
      </c>
      <c r="D1139" s="130">
        <v>20</v>
      </c>
      <c r="E1139" s="168">
        <f t="shared" si="17"/>
        <v>1</v>
      </c>
    </row>
    <row r="1140" spans="1:5">
      <c r="A1140" s="163" t="s">
        <v>2637</v>
      </c>
      <c r="B1140" s="123" t="s">
        <v>3085</v>
      </c>
      <c r="C1140" s="144">
        <f>SUM(C1141:C1146)</f>
        <v>20</v>
      </c>
      <c r="D1140" s="130">
        <v>20</v>
      </c>
      <c r="E1140" s="168">
        <f t="shared" si="17"/>
        <v>1</v>
      </c>
    </row>
    <row r="1141" spans="1:5">
      <c r="A1141" s="163" t="s">
        <v>2638</v>
      </c>
      <c r="B1141" s="123" t="s">
        <v>1307</v>
      </c>
      <c r="C1141" s="144"/>
      <c r="D1141" s="130"/>
      <c r="E1141" s="168" t="e">
        <f t="shared" si="17"/>
        <v>#DIV/0!</v>
      </c>
    </row>
    <row r="1142" spans="1:5">
      <c r="A1142" s="163" t="s">
        <v>2639</v>
      </c>
      <c r="B1142" s="123" t="s">
        <v>1308</v>
      </c>
      <c r="C1142" s="144"/>
      <c r="D1142" s="130"/>
      <c r="E1142" s="168" t="e">
        <f t="shared" si="17"/>
        <v>#DIV/0!</v>
      </c>
    </row>
    <row r="1143" spans="1:5">
      <c r="A1143" s="163" t="s">
        <v>2640</v>
      </c>
      <c r="B1143" s="123" t="s">
        <v>1309</v>
      </c>
      <c r="C1143" s="144"/>
      <c r="D1143" s="130"/>
      <c r="E1143" s="168" t="e">
        <f t="shared" si="17"/>
        <v>#DIV/0!</v>
      </c>
    </row>
    <row r="1144" spans="1:5">
      <c r="A1144" s="163" t="s">
        <v>2641</v>
      </c>
      <c r="B1144" s="123" t="s">
        <v>1310</v>
      </c>
      <c r="C1144" s="144"/>
      <c r="D1144" s="130"/>
      <c r="E1144" s="168" t="e">
        <f t="shared" si="17"/>
        <v>#DIV/0!</v>
      </c>
    </row>
    <row r="1145" spans="1:5">
      <c r="A1145" s="163" t="s">
        <v>2642</v>
      </c>
      <c r="B1145" s="123" t="s">
        <v>1311</v>
      </c>
      <c r="C1145" s="144"/>
      <c r="D1145" s="130"/>
      <c r="E1145" s="168" t="e">
        <f t="shared" si="17"/>
        <v>#DIV/0!</v>
      </c>
    </row>
    <row r="1146" spans="1:5">
      <c r="A1146" s="163" t="s">
        <v>2643</v>
      </c>
      <c r="B1146" s="123" t="s">
        <v>1312</v>
      </c>
      <c r="C1146" s="144">
        <v>20</v>
      </c>
      <c r="D1146" s="130">
        <v>20</v>
      </c>
      <c r="E1146" s="168">
        <f t="shared" si="17"/>
        <v>1</v>
      </c>
    </row>
    <row r="1147" spans="1:5">
      <c r="A1147" s="163" t="s">
        <v>2644</v>
      </c>
      <c r="B1147" s="123" t="s">
        <v>3086</v>
      </c>
      <c r="C1147" s="144">
        <f>SUM(C1148:C1156)</f>
        <v>0</v>
      </c>
      <c r="D1147" s="130"/>
      <c r="E1147" s="168" t="e">
        <f t="shared" si="17"/>
        <v>#DIV/0!</v>
      </c>
    </row>
    <row r="1148" spans="1:5">
      <c r="A1148" s="163" t="s">
        <v>2645</v>
      </c>
      <c r="B1148" s="123" t="s">
        <v>1313</v>
      </c>
      <c r="C1148" s="144"/>
      <c r="D1148" s="130"/>
      <c r="E1148" s="168" t="e">
        <f t="shared" si="17"/>
        <v>#DIV/0!</v>
      </c>
    </row>
    <row r="1149" spans="1:5">
      <c r="A1149" s="163" t="s">
        <v>2646</v>
      </c>
      <c r="B1149" s="123" t="s">
        <v>1314</v>
      </c>
      <c r="C1149" s="144"/>
      <c r="D1149" s="130"/>
      <c r="E1149" s="168" t="e">
        <f t="shared" si="17"/>
        <v>#DIV/0!</v>
      </c>
    </row>
    <row r="1150" spans="1:5">
      <c r="A1150" s="163" t="s">
        <v>2647</v>
      </c>
      <c r="B1150" s="123" t="s">
        <v>1315</v>
      </c>
      <c r="C1150" s="144"/>
      <c r="D1150" s="130"/>
      <c r="E1150" s="168" t="e">
        <f t="shared" si="17"/>
        <v>#DIV/0!</v>
      </c>
    </row>
    <row r="1151" spans="1:5">
      <c r="A1151" s="163" t="s">
        <v>2648</v>
      </c>
      <c r="B1151" s="123" t="s">
        <v>1316</v>
      </c>
      <c r="C1151" s="144"/>
      <c r="D1151" s="130"/>
      <c r="E1151" s="168" t="e">
        <f t="shared" si="17"/>
        <v>#DIV/0!</v>
      </c>
    </row>
    <row r="1152" spans="1:5">
      <c r="A1152" s="163" t="s">
        <v>2649</v>
      </c>
      <c r="B1152" s="123" t="s">
        <v>1317</v>
      </c>
      <c r="C1152" s="144"/>
      <c r="D1152" s="130"/>
      <c r="E1152" s="168" t="e">
        <f t="shared" si="17"/>
        <v>#DIV/0!</v>
      </c>
    </row>
    <row r="1153" spans="1:5">
      <c r="A1153" s="163" t="s">
        <v>2650</v>
      </c>
      <c r="B1153" s="123" t="s">
        <v>1318</v>
      </c>
      <c r="C1153" s="144"/>
      <c r="D1153" s="130"/>
      <c r="E1153" s="168" t="e">
        <f t="shared" si="17"/>
        <v>#DIV/0!</v>
      </c>
    </row>
    <row r="1154" spans="1:5">
      <c r="A1154" s="163" t="s">
        <v>2651</v>
      </c>
      <c r="B1154" s="123" t="s">
        <v>1319</v>
      </c>
      <c r="C1154" s="144"/>
      <c r="D1154" s="130"/>
      <c r="E1154" s="168" t="e">
        <f t="shared" si="17"/>
        <v>#DIV/0!</v>
      </c>
    </row>
    <row r="1155" spans="1:5">
      <c r="A1155" s="163" t="s">
        <v>2652</v>
      </c>
      <c r="B1155" s="123" t="s">
        <v>1320</v>
      </c>
      <c r="C1155" s="144"/>
      <c r="D1155" s="130"/>
      <c r="E1155" s="168" t="e">
        <f t="shared" si="17"/>
        <v>#DIV/0!</v>
      </c>
    </row>
    <row r="1156" spans="1:5">
      <c r="A1156" s="163" t="s">
        <v>2653</v>
      </c>
      <c r="B1156" s="123" t="s">
        <v>1321</v>
      </c>
      <c r="C1156" s="144"/>
      <c r="D1156" s="130"/>
      <c r="E1156" s="168" t="e">
        <f t="shared" si="17"/>
        <v>#DIV/0!</v>
      </c>
    </row>
    <row r="1157" spans="1:5">
      <c r="A1157" s="163" t="s">
        <v>2654</v>
      </c>
      <c r="B1157" s="123" t="s">
        <v>3087</v>
      </c>
      <c r="C1157" s="144">
        <f>SUM(C1158:C1162)</f>
        <v>0</v>
      </c>
      <c r="D1157" s="130"/>
      <c r="E1157" s="168" t="e">
        <f t="shared" si="17"/>
        <v>#DIV/0!</v>
      </c>
    </row>
    <row r="1158" spans="1:5">
      <c r="A1158" s="163" t="s">
        <v>2655</v>
      </c>
      <c r="B1158" s="123" t="s">
        <v>1322</v>
      </c>
      <c r="C1158" s="144"/>
      <c r="D1158" s="130"/>
      <c r="E1158" s="168" t="e">
        <f t="shared" ref="E1158:E1221" si="18">C1158/D1158</f>
        <v>#DIV/0!</v>
      </c>
    </row>
    <row r="1159" spans="1:5">
      <c r="A1159" s="163" t="s">
        <v>2656</v>
      </c>
      <c r="B1159" s="123" t="s">
        <v>1323</v>
      </c>
      <c r="C1159" s="144"/>
      <c r="D1159" s="130"/>
      <c r="E1159" s="168" t="e">
        <f t="shared" si="18"/>
        <v>#DIV/0!</v>
      </c>
    </row>
    <row r="1160" spans="1:5">
      <c r="A1160" s="163" t="s">
        <v>2657</v>
      </c>
      <c r="B1160" s="123" t="s">
        <v>1324</v>
      </c>
      <c r="C1160" s="144"/>
      <c r="D1160" s="130"/>
      <c r="E1160" s="168" t="e">
        <f t="shared" si="18"/>
        <v>#DIV/0!</v>
      </c>
    </row>
    <row r="1161" spans="1:5">
      <c r="A1161" s="163" t="s">
        <v>2658</v>
      </c>
      <c r="B1161" s="123" t="s">
        <v>1325</v>
      </c>
      <c r="C1161" s="144"/>
      <c r="D1161" s="130"/>
      <c r="E1161" s="168" t="e">
        <f t="shared" si="18"/>
        <v>#DIV/0!</v>
      </c>
    </row>
    <row r="1162" spans="1:5">
      <c r="A1162" s="163" t="s">
        <v>2659</v>
      </c>
      <c r="B1162" s="123" t="s">
        <v>1326</v>
      </c>
      <c r="C1162" s="144"/>
      <c r="D1162" s="130"/>
      <c r="E1162" s="168" t="e">
        <f t="shared" si="18"/>
        <v>#DIV/0!</v>
      </c>
    </row>
    <row r="1163" spans="1:5">
      <c r="A1163" s="163" t="s">
        <v>2660</v>
      </c>
      <c r="B1163" s="123" t="s">
        <v>3088</v>
      </c>
      <c r="C1163" s="144">
        <f>SUM(C1164:C1165)</f>
        <v>0</v>
      </c>
      <c r="D1163" s="130"/>
      <c r="E1163" s="168" t="e">
        <f t="shared" si="18"/>
        <v>#DIV/0!</v>
      </c>
    </row>
    <row r="1164" spans="1:5">
      <c r="A1164" s="163" t="s">
        <v>2661</v>
      </c>
      <c r="B1164" s="123" t="s">
        <v>1327</v>
      </c>
      <c r="C1164" s="144"/>
      <c r="D1164" s="130"/>
      <c r="E1164" s="168" t="e">
        <f t="shared" si="18"/>
        <v>#DIV/0!</v>
      </c>
    </row>
    <row r="1165" spans="1:5">
      <c r="A1165" s="163" t="s">
        <v>2662</v>
      </c>
      <c r="B1165" s="123" t="s">
        <v>1328</v>
      </c>
      <c r="C1165" s="144"/>
      <c r="D1165" s="130"/>
      <c r="E1165" s="168" t="e">
        <f t="shared" si="18"/>
        <v>#DIV/0!</v>
      </c>
    </row>
    <row r="1166" spans="1:5">
      <c r="A1166" s="163" t="s">
        <v>2663</v>
      </c>
      <c r="B1166" s="123" t="s">
        <v>3089</v>
      </c>
      <c r="C1166" s="144">
        <f>SUM(C1167)</f>
        <v>0</v>
      </c>
      <c r="D1166" s="130"/>
      <c r="E1166" s="168" t="e">
        <f t="shared" si="18"/>
        <v>#DIV/0!</v>
      </c>
    </row>
    <row r="1167" spans="1:5">
      <c r="A1167" s="163" t="s">
        <v>2664</v>
      </c>
      <c r="B1167" s="123" t="s">
        <v>1329</v>
      </c>
      <c r="C1167" s="144"/>
      <c r="D1167" s="130"/>
      <c r="E1167" s="168" t="e">
        <f t="shared" si="18"/>
        <v>#DIV/0!</v>
      </c>
    </row>
    <row r="1168" spans="1:5">
      <c r="A1168" s="162" t="s">
        <v>2665</v>
      </c>
      <c r="B1168" s="122" t="s">
        <v>3090</v>
      </c>
      <c r="C1168" s="143">
        <f>SUM(C1169:C1177)</f>
        <v>0</v>
      </c>
      <c r="D1168" s="130"/>
      <c r="E1168" s="168" t="e">
        <f t="shared" si="18"/>
        <v>#DIV/0!</v>
      </c>
    </row>
    <row r="1169" spans="1:5">
      <c r="A1169" s="163" t="s">
        <v>2666</v>
      </c>
      <c r="B1169" s="123" t="s">
        <v>3091</v>
      </c>
      <c r="C1169" s="144"/>
      <c r="D1169" s="130"/>
      <c r="E1169" s="168" t="e">
        <f t="shared" si="18"/>
        <v>#DIV/0!</v>
      </c>
    </row>
    <row r="1170" spans="1:5">
      <c r="A1170" s="163" t="s">
        <v>2667</v>
      </c>
      <c r="B1170" s="123" t="s">
        <v>3092</v>
      </c>
      <c r="C1170" s="144"/>
      <c r="D1170" s="130"/>
      <c r="E1170" s="168" t="e">
        <f t="shared" si="18"/>
        <v>#DIV/0!</v>
      </c>
    </row>
    <row r="1171" spans="1:5">
      <c r="A1171" s="163" t="s">
        <v>2668</v>
      </c>
      <c r="B1171" s="123" t="s">
        <v>3093</v>
      </c>
      <c r="C1171" s="144"/>
      <c r="D1171" s="130"/>
      <c r="E1171" s="168" t="e">
        <f t="shared" si="18"/>
        <v>#DIV/0!</v>
      </c>
    </row>
    <row r="1172" spans="1:5">
      <c r="A1172" s="163" t="s">
        <v>2669</v>
      </c>
      <c r="B1172" s="123" t="s">
        <v>3094</v>
      </c>
      <c r="C1172" s="144"/>
      <c r="D1172" s="130"/>
      <c r="E1172" s="168" t="e">
        <f t="shared" si="18"/>
        <v>#DIV/0!</v>
      </c>
    </row>
    <row r="1173" spans="1:5">
      <c r="A1173" s="163" t="s">
        <v>2670</v>
      </c>
      <c r="B1173" s="123" t="s">
        <v>3095</v>
      </c>
      <c r="C1173" s="144"/>
      <c r="D1173" s="130"/>
      <c r="E1173" s="168" t="e">
        <f t="shared" si="18"/>
        <v>#DIV/0!</v>
      </c>
    </row>
    <row r="1174" spans="1:5">
      <c r="A1174" s="163" t="s">
        <v>2671</v>
      </c>
      <c r="B1174" s="123" t="s">
        <v>3096</v>
      </c>
      <c r="C1174" s="144"/>
      <c r="D1174" s="130"/>
      <c r="E1174" s="168" t="e">
        <f t="shared" si="18"/>
        <v>#DIV/0!</v>
      </c>
    </row>
    <row r="1175" spans="1:5">
      <c r="A1175" s="163" t="s">
        <v>2672</v>
      </c>
      <c r="B1175" s="123" t="s">
        <v>3097</v>
      </c>
      <c r="C1175" s="144"/>
      <c r="D1175" s="130"/>
      <c r="E1175" s="168" t="e">
        <f t="shared" si="18"/>
        <v>#DIV/0!</v>
      </c>
    </row>
    <row r="1176" spans="1:5">
      <c r="A1176" s="163" t="s">
        <v>2673</v>
      </c>
      <c r="B1176" s="123" t="s">
        <v>3098</v>
      </c>
      <c r="C1176" s="144"/>
      <c r="D1176" s="130"/>
      <c r="E1176" s="168" t="e">
        <f t="shared" si="18"/>
        <v>#DIV/0!</v>
      </c>
    </row>
    <row r="1177" spans="1:5">
      <c r="A1177" s="163" t="s">
        <v>2674</v>
      </c>
      <c r="B1177" s="123" t="s">
        <v>3099</v>
      </c>
      <c r="C1177" s="144"/>
      <c r="D1177" s="130"/>
      <c r="E1177" s="168" t="e">
        <f t="shared" si="18"/>
        <v>#DIV/0!</v>
      </c>
    </row>
    <row r="1178" spans="1:5">
      <c r="A1178" s="162" t="s">
        <v>2675</v>
      </c>
      <c r="B1178" s="122" t="s">
        <v>3100</v>
      </c>
      <c r="C1178" s="143">
        <f>C1179+C1198+C1217+C1226+C1241</f>
        <v>30</v>
      </c>
      <c r="D1178" s="130">
        <v>35</v>
      </c>
      <c r="E1178" s="168">
        <f t="shared" si="18"/>
        <v>0.86</v>
      </c>
    </row>
    <row r="1179" spans="1:5">
      <c r="A1179" s="163" t="s">
        <v>2676</v>
      </c>
      <c r="B1179" s="123" t="s">
        <v>3101</v>
      </c>
      <c r="C1179" s="144">
        <f>SUM(C1180:C1197)</f>
        <v>10</v>
      </c>
      <c r="D1179" s="130">
        <v>15</v>
      </c>
      <c r="E1179" s="168">
        <f t="shared" si="18"/>
        <v>0.67</v>
      </c>
    </row>
    <row r="1180" spans="1:5">
      <c r="A1180" s="163" t="s">
        <v>2677</v>
      </c>
      <c r="B1180" s="123" t="s">
        <v>1330</v>
      </c>
      <c r="C1180" s="144">
        <v>10</v>
      </c>
      <c r="D1180" s="130">
        <v>15</v>
      </c>
      <c r="E1180" s="168">
        <f t="shared" si="18"/>
        <v>0.67</v>
      </c>
    </row>
    <row r="1181" spans="1:5">
      <c r="A1181" s="163" t="s">
        <v>2678</v>
      </c>
      <c r="B1181" s="123" t="s">
        <v>1331</v>
      </c>
      <c r="C1181" s="144"/>
      <c r="D1181" s="130"/>
      <c r="E1181" s="168" t="e">
        <f t="shared" si="18"/>
        <v>#DIV/0!</v>
      </c>
    </row>
    <row r="1182" spans="1:5">
      <c r="A1182" s="163" t="s">
        <v>2679</v>
      </c>
      <c r="B1182" s="123" t="s">
        <v>1332</v>
      </c>
      <c r="C1182" s="144"/>
      <c r="D1182" s="130"/>
      <c r="E1182" s="168" t="e">
        <f t="shared" si="18"/>
        <v>#DIV/0!</v>
      </c>
    </row>
    <row r="1183" spans="1:5">
      <c r="A1183" s="163" t="s">
        <v>2680</v>
      </c>
      <c r="B1183" s="123" t="s">
        <v>1333</v>
      </c>
      <c r="C1183" s="144"/>
      <c r="D1183" s="130"/>
      <c r="E1183" s="168" t="e">
        <f t="shared" si="18"/>
        <v>#DIV/0!</v>
      </c>
    </row>
    <row r="1184" spans="1:5">
      <c r="A1184" s="163" t="s">
        <v>2681</v>
      </c>
      <c r="B1184" s="123" t="s">
        <v>1334</v>
      </c>
      <c r="C1184" s="144"/>
      <c r="D1184" s="130"/>
      <c r="E1184" s="168" t="e">
        <f t="shared" si="18"/>
        <v>#DIV/0!</v>
      </c>
    </row>
    <row r="1185" spans="1:5">
      <c r="A1185" s="163" t="s">
        <v>2682</v>
      </c>
      <c r="B1185" s="123" t="s">
        <v>1335</v>
      </c>
      <c r="C1185" s="144"/>
      <c r="D1185" s="130"/>
      <c r="E1185" s="168" t="e">
        <f t="shared" si="18"/>
        <v>#DIV/0!</v>
      </c>
    </row>
    <row r="1186" spans="1:5">
      <c r="A1186" s="163" t="s">
        <v>2683</v>
      </c>
      <c r="B1186" s="123" t="s">
        <v>1336</v>
      </c>
      <c r="C1186" s="144"/>
      <c r="D1186" s="130"/>
      <c r="E1186" s="168" t="e">
        <f t="shared" si="18"/>
        <v>#DIV/0!</v>
      </c>
    </row>
    <row r="1187" spans="1:5">
      <c r="A1187" s="163" t="s">
        <v>2684</v>
      </c>
      <c r="B1187" s="123" t="s">
        <v>1337</v>
      </c>
      <c r="C1187" s="144"/>
      <c r="D1187" s="130"/>
      <c r="E1187" s="168" t="e">
        <f t="shared" si="18"/>
        <v>#DIV/0!</v>
      </c>
    </row>
    <row r="1188" spans="1:5">
      <c r="A1188" s="163" t="s">
        <v>2685</v>
      </c>
      <c r="B1188" s="123" t="s">
        <v>1338</v>
      </c>
      <c r="C1188" s="144"/>
      <c r="D1188" s="130"/>
      <c r="E1188" s="168" t="e">
        <f t="shared" si="18"/>
        <v>#DIV/0!</v>
      </c>
    </row>
    <row r="1189" spans="1:5">
      <c r="A1189" s="163" t="s">
        <v>2686</v>
      </c>
      <c r="B1189" s="123" t="s">
        <v>1339</v>
      </c>
      <c r="C1189" s="144"/>
      <c r="D1189" s="130"/>
      <c r="E1189" s="168" t="e">
        <f t="shared" si="18"/>
        <v>#DIV/0!</v>
      </c>
    </row>
    <row r="1190" spans="1:5">
      <c r="A1190" s="163" t="s">
        <v>2687</v>
      </c>
      <c r="B1190" s="123" t="s">
        <v>1340</v>
      </c>
      <c r="C1190" s="144"/>
      <c r="D1190" s="130"/>
      <c r="E1190" s="168" t="e">
        <f t="shared" si="18"/>
        <v>#DIV/0!</v>
      </c>
    </row>
    <row r="1191" spans="1:5">
      <c r="A1191" s="163" t="s">
        <v>2688</v>
      </c>
      <c r="B1191" s="123" t="s">
        <v>1341</v>
      </c>
      <c r="C1191" s="144"/>
      <c r="D1191" s="130"/>
      <c r="E1191" s="168" t="e">
        <f t="shared" si="18"/>
        <v>#DIV/0!</v>
      </c>
    </row>
    <row r="1192" spans="1:5">
      <c r="A1192" s="163" t="s">
        <v>2689</v>
      </c>
      <c r="B1192" s="123" t="s">
        <v>1342</v>
      </c>
      <c r="C1192" s="144"/>
      <c r="D1192" s="130"/>
      <c r="E1192" s="168" t="e">
        <f t="shared" si="18"/>
        <v>#DIV/0!</v>
      </c>
    </row>
    <row r="1193" spans="1:5">
      <c r="A1193" s="163" t="s">
        <v>2690</v>
      </c>
      <c r="B1193" s="123" t="s">
        <v>1343</v>
      </c>
      <c r="C1193" s="144"/>
      <c r="D1193" s="130"/>
      <c r="E1193" s="168" t="e">
        <f t="shared" si="18"/>
        <v>#DIV/0!</v>
      </c>
    </row>
    <row r="1194" spans="1:5">
      <c r="A1194" s="163" t="s">
        <v>2691</v>
      </c>
      <c r="B1194" s="123" t="s">
        <v>1344</v>
      </c>
      <c r="C1194" s="144"/>
      <c r="D1194" s="130"/>
      <c r="E1194" s="168" t="e">
        <f t="shared" si="18"/>
        <v>#DIV/0!</v>
      </c>
    </row>
    <row r="1195" spans="1:5">
      <c r="A1195" s="163" t="s">
        <v>2692</v>
      </c>
      <c r="B1195" s="123" t="s">
        <v>1345</v>
      </c>
      <c r="C1195" s="144"/>
      <c r="D1195" s="130"/>
      <c r="E1195" s="168" t="e">
        <f t="shared" si="18"/>
        <v>#DIV/0!</v>
      </c>
    </row>
    <row r="1196" spans="1:5">
      <c r="A1196" s="163" t="s">
        <v>2693</v>
      </c>
      <c r="B1196" s="123" t="s">
        <v>1346</v>
      </c>
      <c r="C1196" s="144"/>
      <c r="D1196" s="130"/>
      <c r="E1196" s="168" t="e">
        <f t="shared" si="18"/>
        <v>#DIV/0!</v>
      </c>
    </row>
    <row r="1197" spans="1:5">
      <c r="A1197" s="163" t="s">
        <v>2694</v>
      </c>
      <c r="B1197" s="123" t="s">
        <v>1347</v>
      </c>
      <c r="C1197" s="144"/>
      <c r="D1197" s="130"/>
      <c r="E1197" s="168" t="e">
        <f t="shared" si="18"/>
        <v>#DIV/0!</v>
      </c>
    </row>
    <row r="1198" spans="1:5">
      <c r="A1198" s="163" t="s">
        <v>2695</v>
      </c>
      <c r="B1198" s="123" t="s">
        <v>3102</v>
      </c>
      <c r="C1198" s="144">
        <f>SUM(C1199:C1216)</f>
        <v>0</v>
      </c>
      <c r="D1198" s="130"/>
      <c r="E1198" s="168" t="e">
        <f t="shared" si="18"/>
        <v>#DIV/0!</v>
      </c>
    </row>
    <row r="1199" spans="1:5">
      <c r="A1199" s="163" t="s">
        <v>2696</v>
      </c>
      <c r="B1199" s="123" t="s">
        <v>1348</v>
      </c>
      <c r="C1199" s="144"/>
      <c r="D1199" s="130"/>
      <c r="E1199" s="168" t="e">
        <f t="shared" si="18"/>
        <v>#DIV/0!</v>
      </c>
    </row>
    <row r="1200" spans="1:5">
      <c r="A1200" s="163" t="s">
        <v>2697</v>
      </c>
      <c r="B1200" s="123" t="s">
        <v>1349</v>
      </c>
      <c r="C1200" s="144"/>
      <c r="D1200" s="130"/>
      <c r="E1200" s="168" t="e">
        <f t="shared" si="18"/>
        <v>#DIV/0!</v>
      </c>
    </row>
    <row r="1201" spans="1:5">
      <c r="A1201" s="163" t="s">
        <v>2698</v>
      </c>
      <c r="B1201" s="123" t="s">
        <v>1350</v>
      </c>
      <c r="C1201" s="144"/>
      <c r="D1201" s="130"/>
      <c r="E1201" s="168" t="e">
        <f t="shared" si="18"/>
        <v>#DIV/0!</v>
      </c>
    </row>
    <row r="1202" spans="1:5">
      <c r="A1202" s="163" t="s">
        <v>2699</v>
      </c>
      <c r="B1202" s="123" t="s">
        <v>1351</v>
      </c>
      <c r="C1202" s="144"/>
      <c r="D1202" s="130"/>
      <c r="E1202" s="168" t="e">
        <f t="shared" si="18"/>
        <v>#DIV/0!</v>
      </c>
    </row>
    <row r="1203" spans="1:5">
      <c r="A1203" s="163" t="s">
        <v>2700</v>
      </c>
      <c r="B1203" s="123" t="s">
        <v>1352</v>
      </c>
      <c r="C1203" s="144"/>
      <c r="D1203" s="130"/>
      <c r="E1203" s="168" t="e">
        <f t="shared" si="18"/>
        <v>#DIV/0!</v>
      </c>
    </row>
    <row r="1204" spans="1:5">
      <c r="A1204" s="163" t="s">
        <v>2701</v>
      </c>
      <c r="B1204" s="123" t="s">
        <v>1353</v>
      </c>
      <c r="C1204" s="144"/>
      <c r="D1204" s="130"/>
      <c r="E1204" s="168" t="e">
        <f t="shared" si="18"/>
        <v>#DIV/0!</v>
      </c>
    </row>
    <row r="1205" spans="1:5">
      <c r="A1205" s="163" t="s">
        <v>2702</v>
      </c>
      <c r="B1205" s="123" t="s">
        <v>1354</v>
      </c>
      <c r="C1205" s="144"/>
      <c r="D1205" s="130"/>
      <c r="E1205" s="168" t="e">
        <f t="shared" si="18"/>
        <v>#DIV/0!</v>
      </c>
    </row>
    <row r="1206" spans="1:5">
      <c r="A1206" s="163" t="s">
        <v>2703</v>
      </c>
      <c r="B1206" s="123" t="s">
        <v>1355</v>
      </c>
      <c r="C1206" s="144"/>
      <c r="D1206" s="130"/>
      <c r="E1206" s="168" t="e">
        <f t="shared" si="18"/>
        <v>#DIV/0!</v>
      </c>
    </row>
    <row r="1207" spans="1:5">
      <c r="A1207" s="163" t="s">
        <v>2704</v>
      </c>
      <c r="B1207" s="123" t="s">
        <v>1356</v>
      </c>
      <c r="C1207" s="144"/>
      <c r="D1207" s="130"/>
      <c r="E1207" s="168" t="e">
        <f t="shared" si="18"/>
        <v>#DIV/0!</v>
      </c>
    </row>
    <row r="1208" spans="1:5">
      <c r="A1208" s="163" t="s">
        <v>2705</v>
      </c>
      <c r="B1208" s="123" t="s">
        <v>1357</v>
      </c>
      <c r="C1208" s="144"/>
      <c r="D1208" s="130"/>
      <c r="E1208" s="168" t="e">
        <f t="shared" si="18"/>
        <v>#DIV/0!</v>
      </c>
    </row>
    <row r="1209" spans="1:5">
      <c r="A1209" s="163" t="s">
        <v>2706</v>
      </c>
      <c r="B1209" s="123" t="s">
        <v>1358</v>
      </c>
      <c r="C1209" s="144"/>
      <c r="D1209" s="130"/>
      <c r="E1209" s="168" t="e">
        <f t="shared" si="18"/>
        <v>#DIV/0!</v>
      </c>
    </row>
    <row r="1210" spans="1:5">
      <c r="A1210" s="163" t="s">
        <v>2707</v>
      </c>
      <c r="B1210" s="123" t="s">
        <v>1359</v>
      </c>
      <c r="C1210" s="144"/>
      <c r="D1210" s="130"/>
      <c r="E1210" s="168" t="e">
        <f t="shared" si="18"/>
        <v>#DIV/0!</v>
      </c>
    </row>
    <row r="1211" spans="1:5">
      <c r="A1211" s="163" t="s">
        <v>2708</v>
      </c>
      <c r="B1211" s="123" t="s">
        <v>1360</v>
      </c>
      <c r="C1211" s="144"/>
      <c r="D1211" s="130"/>
      <c r="E1211" s="168" t="e">
        <f t="shared" si="18"/>
        <v>#DIV/0!</v>
      </c>
    </row>
    <row r="1212" spans="1:5">
      <c r="A1212" s="163" t="s">
        <v>2709</v>
      </c>
      <c r="B1212" s="123" t="s">
        <v>1361</v>
      </c>
      <c r="C1212" s="144"/>
      <c r="D1212" s="130"/>
      <c r="E1212" s="168" t="e">
        <f t="shared" si="18"/>
        <v>#DIV/0!</v>
      </c>
    </row>
    <row r="1213" spans="1:5">
      <c r="A1213" s="163" t="s">
        <v>2710</v>
      </c>
      <c r="B1213" s="123" t="s">
        <v>1362</v>
      </c>
      <c r="C1213" s="144"/>
      <c r="D1213" s="130"/>
      <c r="E1213" s="168" t="e">
        <f t="shared" si="18"/>
        <v>#DIV/0!</v>
      </c>
    </row>
    <row r="1214" spans="1:5">
      <c r="A1214" s="163" t="s">
        <v>2711</v>
      </c>
      <c r="B1214" s="123" t="s">
        <v>1363</v>
      </c>
      <c r="C1214" s="144"/>
      <c r="D1214" s="130"/>
      <c r="E1214" s="168" t="e">
        <f t="shared" si="18"/>
        <v>#DIV/0!</v>
      </c>
    </row>
    <row r="1215" spans="1:5">
      <c r="A1215" s="163" t="s">
        <v>2712</v>
      </c>
      <c r="B1215" s="123" t="s">
        <v>1364</v>
      </c>
      <c r="C1215" s="144"/>
      <c r="D1215" s="130"/>
      <c r="E1215" s="168" t="e">
        <f t="shared" si="18"/>
        <v>#DIV/0!</v>
      </c>
    </row>
    <row r="1216" spans="1:5">
      <c r="A1216" s="163" t="s">
        <v>2713</v>
      </c>
      <c r="B1216" s="123" t="s">
        <v>1365</v>
      </c>
      <c r="C1216" s="144"/>
      <c r="D1216" s="130"/>
      <c r="E1216" s="168" t="e">
        <f t="shared" si="18"/>
        <v>#DIV/0!</v>
      </c>
    </row>
    <row r="1217" spans="1:5">
      <c r="A1217" s="163" t="s">
        <v>2714</v>
      </c>
      <c r="B1217" s="123" t="s">
        <v>3103</v>
      </c>
      <c r="C1217" s="144">
        <f>SUM(C1218:C1225)</f>
        <v>0</v>
      </c>
      <c r="D1217" s="130"/>
      <c r="E1217" s="168" t="e">
        <f t="shared" si="18"/>
        <v>#DIV/0!</v>
      </c>
    </row>
    <row r="1218" spans="1:5">
      <c r="A1218" s="163" t="s">
        <v>2715</v>
      </c>
      <c r="B1218" s="123" t="s">
        <v>1366</v>
      </c>
      <c r="C1218" s="144"/>
      <c r="D1218" s="130"/>
      <c r="E1218" s="168" t="e">
        <f t="shared" si="18"/>
        <v>#DIV/0!</v>
      </c>
    </row>
    <row r="1219" spans="1:5">
      <c r="A1219" s="163" t="s">
        <v>2716</v>
      </c>
      <c r="B1219" s="123" t="s">
        <v>1367</v>
      </c>
      <c r="C1219" s="144"/>
      <c r="D1219" s="130"/>
      <c r="E1219" s="168" t="e">
        <f t="shared" si="18"/>
        <v>#DIV/0!</v>
      </c>
    </row>
    <row r="1220" spans="1:5">
      <c r="A1220" s="163" t="s">
        <v>2717</v>
      </c>
      <c r="B1220" s="123" t="s">
        <v>1368</v>
      </c>
      <c r="C1220" s="144"/>
      <c r="D1220" s="130"/>
      <c r="E1220" s="168" t="e">
        <f t="shared" si="18"/>
        <v>#DIV/0!</v>
      </c>
    </row>
    <row r="1221" spans="1:5">
      <c r="A1221" s="163" t="s">
        <v>2718</v>
      </c>
      <c r="B1221" s="123" t="s">
        <v>1369</v>
      </c>
      <c r="C1221" s="144"/>
      <c r="D1221" s="130"/>
      <c r="E1221" s="168" t="e">
        <f t="shared" si="18"/>
        <v>#DIV/0!</v>
      </c>
    </row>
    <row r="1222" spans="1:5">
      <c r="A1222" s="163" t="s">
        <v>2719</v>
      </c>
      <c r="B1222" s="123" t="s">
        <v>1370</v>
      </c>
      <c r="C1222" s="144"/>
      <c r="D1222" s="130"/>
      <c r="E1222" s="168" t="e">
        <f t="shared" ref="E1222:E1285" si="19">C1222/D1222</f>
        <v>#DIV/0!</v>
      </c>
    </row>
    <row r="1223" spans="1:5">
      <c r="A1223" s="163" t="s">
        <v>2720</v>
      </c>
      <c r="B1223" s="123" t="s">
        <v>1371</v>
      </c>
      <c r="C1223" s="144"/>
      <c r="D1223" s="130"/>
      <c r="E1223" s="168" t="e">
        <f t="shared" si="19"/>
        <v>#DIV/0!</v>
      </c>
    </row>
    <row r="1224" spans="1:5">
      <c r="A1224" s="163" t="s">
        <v>2721</v>
      </c>
      <c r="B1224" s="123" t="s">
        <v>1372</v>
      </c>
      <c r="C1224" s="144"/>
      <c r="D1224" s="130"/>
      <c r="E1224" s="168" t="e">
        <f t="shared" si="19"/>
        <v>#DIV/0!</v>
      </c>
    </row>
    <row r="1225" spans="1:5">
      <c r="A1225" s="163" t="s">
        <v>2722</v>
      </c>
      <c r="B1225" s="123" t="s">
        <v>1373</v>
      </c>
      <c r="C1225" s="144"/>
      <c r="D1225" s="130"/>
      <c r="E1225" s="168" t="e">
        <f t="shared" si="19"/>
        <v>#DIV/0!</v>
      </c>
    </row>
    <row r="1226" spans="1:5">
      <c r="A1226" s="163" t="s">
        <v>2723</v>
      </c>
      <c r="B1226" s="123" t="s">
        <v>3104</v>
      </c>
      <c r="C1226" s="144">
        <f>SUM(C1227:C1240)</f>
        <v>20</v>
      </c>
      <c r="D1226" s="130">
        <v>20</v>
      </c>
      <c r="E1226" s="168">
        <f t="shared" si="19"/>
        <v>1</v>
      </c>
    </row>
    <row r="1227" spans="1:5">
      <c r="A1227" s="163" t="s">
        <v>2724</v>
      </c>
      <c r="B1227" s="123" t="s">
        <v>1374</v>
      </c>
      <c r="C1227" s="144"/>
      <c r="D1227" s="130"/>
      <c r="E1227" s="168" t="e">
        <f t="shared" si="19"/>
        <v>#DIV/0!</v>
      </c>
    </row>
    <row r="1228" spans="1:5">
      <c r="A1228" s="163" t="s">
        <v>2725</v>
      </c>
      <c r="B1228" s="123" t="s">
        <v>1375</v>
      </c>
      <c r="C1228" s="144"/>
      <c r="D1228" s="130"/>
      <c r="E1228" s="168" t="e">
        <f t="shared" si="19"/>
        <v>#DIV/0!</v>
      </c>
    </row>
    <row r="1229" spans="1:5">
      <c r="A1229" s="163" t="s">
        <v>2726</v>
      </c>
      <c r="B1229" s="123" t="s">
        <v>1376</v>
      </c>
      <c r="C1229" s="144"/>
      <c r="D1229" s="130"/>
      <c r="E1229" s="168" t="e">
        <f t="shared" si="19"/>
        <v>#DIV/0!</v>
      </c>
    </row>
    <row r="1230" spans="1:5">
      <c r="A1230" s="163" t="s">
        <v>2727</v>
      </c>
      <c r="B1230" s="123" t="s">
        <v>1377</v>
      </c>
      <c r="C1230" s="144"/>
      <c r="D1230" s="130"/>
      <c r="E1230" s="168" t="e">
        <f t="shared" si="19"/>
        <v>#DIV/0!</v>
      </c>
    </row>
    <row r="1231" spans="1:5">
      <c r="A1231" s="163" t="s">
        <v>2728</v>
      </c>
      <c r="B1231" s="123" t="s">
        <v>1378</v>
      </c>
      <c r="C1231" s="144"/>
      <c r="D1231" s="130"/>
      <c r="E1231" s="168" t="e">
        <f t="shared" si="19"/>
        <v>#DIV/0!</v>
      </c>
    </row>
    <row r="1232" spans="1:5">
      <c r="A1232" s="163" t="s">
        <v>2729</v>
      </c>
      <c r="B1232" s="123" t="s">
        <v>1379</v>
      </c>
      <c r="C1232" s="144"/>
      <c r="D1232" s="130"/>
      <c r="E1232" s="168" t="e">
        <f t="shared" si="19"/>
        <v>#DIV/0!</v>
      </c>
    </row>
    <row r="1233" spans="1:5">
      <c r="A1233" s="163" t="s">
        <v>2730</v>
      </c>
      <c r="B1233" s="123" t="s">
        <v>1380</v>
      </c>
      <c r="C1233" s="144"/>
      <c r="D1233" s="130"/>
      <c r="E1233" s="168" t="e">
        <f t="shared" si="19"/>
        <v>#DIV/0!</v>
      </c>
    </row>
    <row r="1234" spans="1:5">
      <c r="A1234" s="163" t="s">
        <v>2731</v>
      </c>
      <c r="B1234" s="123" t="s">
        <v>1381</v>
      </c>
      <c r="C1234" s="144">
        <v>20</v>
      </c>
      <c r="D1234" s="130">
        <v>20</v>
      </c>
      <c r="E1234" s="168">
        <f t="shared" si="19"/>
        <v>1</v>
      </c>
    </row>
    <row r="1235" spans="1:5">
      <c r="A1235" s="163" t="s">
        <v>2732</v>
      </c>
      <c r="B1235" s="123" t="s">
        <v>1382</v>
      </c>
      <c r="C1235" s="144"/>
      <c r="D1235" s="130"/>
      <c r="E1235" s="168" t="e">
        <f t="shared" si="19"/>
        <v>#DIV/0!</v>
      </c>
    </row>
    <row r="1236" spans="1:5">
      <c r="A1236" s="163" t="s">
        <v>2733</v>
      </c>
      <c r="B1236" s="123" t="s">
        <v>1383</v>
      </c>
      <c r="C1236" s="144"/>
      <c r="D1236" s="130"/>
      <c r="E1236" s="168" t="e">
        <f t="shared" si="19"/>
        <v>#DIV/0!</v>
      </c>
    </row>
    <row r="1237" spans="1:5">
      <c r="A1237" s="163" t="s">
        <v>2734</v>
      </c>
      <c r="B1237" s="123" t="s">
        <v>1384</v>
      </c>
      <c r="C1237" s="144"/>
      <c r="D1237" s="130"/>
      <c r="E1237" s="168" t="e">
        <f t="shared" si="19"/>
        <v>#DIV/0!</v>
      </c>
    </row>
    <row r="1238" spans="1:5">
      <c r="A1238" s="163" t="s">
        <v>2735</v>
      </c>
      <c r="B1238" s="123" t="s">
        <v>1385</v>
      </c>
      <c r="C1238" s="144"/>
      <c r="D1238" s="130"/>
      <c r="E1238" s="168" t="e">
        <f t="shared" si="19"/>
        <v>#DIV/0!</v>
      </c>
    </row>
    <row r="1239" spans="1:5">
      <c r="A1239" s="163" t="s">
        <v>2736</v>
      </c>
      <c r="B1239" s="123" t="s">
        <v>1386</v>
      </c>
      <c r="C1239" s="144"/>
      <c r="D1239" s="130"/>
      <c r="E1239" s="168" t="e">
        <f t="shared" si="19"/>
        <v>#DIV/0!</v>
      </c>
    </row>
    <row r="1240" spans="1:5">
      <c r="A1240" s="163" t="s">
        <v>2737</v>
      </c>
      <c r="B1240" s="123" t="s">
        <v>1387</v>
      </c>
      <c r="C1240" s="144"/>
      <c r="D1240" s="130"/>
      <c r="E1240" s="168" t="e">
        <f t="shared" si="19"/>
        <v>#DIV/0!</v>
      </c>
    </row>
    <row r="1241" spans="1:5">
      <c r="A1241" s="163" t="s">
        <v>2738</v>
      </c>
      <c r="B1241" s="123" t="s">
        <v>3105</v>
      </c>
      <c r="C1241" s="144">
        <f>SUM(C1242)</f>
        <v>0</v>
      </c>
      <c r="D1241" s="130"/>
      <c r="E1241" s="168" t="e">
        <f t="shared" si="19"/>
        <v>#DIV/0!</v>
      </c>
    </row>
    <row r="1242" spans="1:5">
      <c r="A1242" s="163" t="s">
        <v>2739</v>
      </c>
      <c r="B1242" s="123" t="s">
        <v>1388</v>
      </c>
      <c r="C1242" s="144"/>
      <c r="D1242" s="130"/>
      <c r="E1242" s="168" t="e">
        <f t="shared" si="19"/>
        <v>#DIV/0!</v>
      </c>
    </row>
    <row r="1243" spans="1:5">
      <c r="A1243" s="162" t="s">
        <v>2740</v>
      </c>
      <c r="B1243" s="122" t="s">
        <v>3106</v>
      </c>
      <c r="C1243" s="143">
        <f>C1244+C1253+C1257</f>
        <v>752</v>
      </c>
      <c r="D1243" s="130">
        <v>664</v>
      </c>
      <c r="E1243" s="168">
        <f t="shared" si="19"/>
        <v>1.1299999999999999</v>
      </c>
    </row>
    <row r="1244" spans="1:5">
      <c r="A1244" s="163" t="s">
        <v>2741</v>
      </c>
      <c r="B1244" s="123" t="s">
        <v>3107</v>
      </c>
      <c r="C1244" s="144">
        <f>SUM(C1245:C1252)</f>
        <v>0</v>
      </c>
      <c r="D1244" s="130"/>
      <c r="E1244" s="168" t="e">
        <f t="shared" si="19"/>
        <v>#DIV/0!</v>
      </c>
    </row>
    <row r="1245" spans="1:5">
      <c r="A1245" s="163" t="s">
        <v>2742</v>
      </c>
      <c r="B1245" s="123" t="s">
        <v>1389</v>
      </c>
      <c r="C1245" s="144"/>
      <c r="D1245" s="130"/>
      <c r="E1245" s="168" t="e">
        <f t="shared" si="19"/>
        <v>#DIV/0!</v>
      </c>
    </row>
    <row r="1246" spans="1:5">
      <c r="A1246" s="163" t="s">
        <v>2743</v>
      </c>
      <c r="B1246" s="123" t="s">
        <v>1390</v>
      </c>
      <c r="C1246" s="144"/>
      <c r="D1246" s="130"/>
      <c r="E1246" s="168" t="e">
        <f t="shared" si="19"/>
        <v>#DIV/0!</v>
      </c>
    </row>
    <row r="1247" spans="1:5">
      <c r="A1247" s="163" t="s">
        <v>2744</v>
      </c>
      <c r="B1247" s="123" t="s">
        <v>1391</v>
      </c>
      <c r="C1247" s="144"/>
      <c r="D1247" s="130"/>
      <c r="E1247" s="168" t="e">
        <f t="shared" si="19"/>
        <v>#DIV/0!</v>
      </c>
    </row>
    <row r="1248" spans="1:5">
      <c r="A1248" s="163" t="s">
        <v>2745</v>
      </c>
      <c r="B1248" s="123" t="s">
        <v>1392</v>
      </c>
      <c r="C1248" s="144"/>
      <c r="D1248" s="130"/>
      <c r="E1248" s="168" t="e">
        <f t="shared" si="19"/>
        <v>#DIV/0!</v>
      </c>
    </row>
    <row r="1249" spans="1:5">
      <c r="A1249" s="163" t="s">
        <v>2746</v>
      </c>
      <c r="B1249" s="123" t="s">
        <v>1393</v>
      </c>
      <c r="C1249" s="144"/>
      <c r="D1249" s="130"/>
      <c r="E1249" s="168" t="e">
        <f t="shared" si="19"/>
        <v>#DIV/0!</v>
      </c>
    </row>
    <row r="1250" spans="1:5">
      <c r="A1250" s="163" t="s">
        <v>2747</v>
      </c>
      <c r="B1250" s="123" t="s">
        <v>1394</v>
      </c>
      <c r="C1250" s="144"/>
      <c r="D1250" s="130"/>
      <c r="E1250" s="168" t="e">
        <f t="shared" si="19"/>
        <v>#DIV/0!</v>
      </c>
    </row>
    <row r="1251" spans="1:5">
      <c r="A1251" s="163" t="s">
        <v>2748</v>
      </c>
      <c r="B1251" s="123" t="s">
        <v>1395</v>
      </c>
      <c r="C1251" s="144"/>
      <c r="D1251" s="130"/>
      <c r="E1251" s="168" t="e">
        <f t="shared" si="19"/>
        <v>#DIV/0!</v>
      </c>
    </row>
    <row r="1252" spans="1:5">
      <c r="A1252" s="163" t="s">
        <v>2749</v>
      </c>
      <c r="B1252" s="123" t="s">
        <v>1396</v>
      </c>
      <c r="C1252" s="144"/>
      <c r="D1252" s="130"/>
      <c r="E1252" s="168" t="e">
        <f t="shared" si="19"/>
        <v>#DIV/0!</v>
      </c>
    </row>
    <row r="1253" spans="1:5">
      <c r="A1253" s="163" t="s">
        <v>2750</v>
      </c>
      <c r="B1253" s="123" t="s">
        <v>3108</v>
      </c>
      <c r="C1253" s="144">
        <f>SUM(C1254:C1256)</f>
        <v>752</v>
      </c>
      <c r="D1253" s="130">
        <v>664</v>
      </c>
      <c r="E1253" s="168">
        <f t="shared" si="19"/>
        <v>1.1299999999999999</v>
      </c>
    </row>
    <row r="1254" spans="1:5">
      <c r="A1254" s="163" t="s">
        <v>2751</v>
      </c>
      <c r="B1254" s="123" t="s">
        <v>1397</v>
      </c>
      <c r="C1254" s="144">
        <v>752</v>
      </c>
      <c r="D1254" s="130">
        <v>664</v>
      </c>
      <c r="E1254" s="168">
        <f t="shared" si="19"/>
        <v>1.1299999999999999</v>
      </c>
    </row>
    <row r="1255" spans="1:5">
      <c r="A1255" s="163" t="s">
        <v>2752</v>
      </c>
      <c r="B1255" s="123" t="s">
        <v>1398</v>
      </c>
      <c r="C1255" s="144"/>
      <c r="D1255" s="130"/>
      <c r="E1255" s="168" t="e">
        <f t="shared" si="19"/>
        <v>#DIV/0!</v>
      </c>
    </row>
    <row r="1256" spans="1:5">
      <c r="A1256" s="163" t="s">
        <v>2753</v>
      </c>
      <c r="B1256" s="123" t="s">
        <v>1399</v>
      </c>
      <c r="C1256" s="144"/>
      <c r="D1256" s="130"/>
      <c r="E1256" s="168" t="e">
        <f t="shared" si="19"/>
        <v>#DIV/0!</v>
      </c>
    </row>
    <row r="1257" spans="1:5">
      <c r="A1257" s="163" t="s">
        <v>2754</v>
      </c>
      <c r="B1257" s="123" t="s">
        <v>3109</v>
      </c>
      <c r="C1257" s="144">
        <f>SUM(C1258:C1260)</f>
        <v>0</v>
      </c>
      <c r="D1257" s="130"/>
      <c r="E1257" s="168" t="e">
        <f t="shared" si="19"/>
        <v>#DIV/0!</v>
      </c>
    </row>
    <row r="1258" spans="1:5">
      <c r="A1258" s="163" t="s">
        <v>2755</v>
      </c>
      <c r="B1258" s="123" t="s">
        <v>1400</v>
      </c>
      <c r="C1258" s="144"/>
      <c r="D1258" s="130"/>
      <c r="E1258" s="168" t="e">
        <f t="shared" si="19"/>
        <v>#DIV/0!</v>
      </c>
    </row>
    <row r="1259" spans="1:5">
      <c r="A1259" s="163" t="s">
        <v>2756</v>
      </c>
      <c r="B1259" s="123" t="s">
        <v>1401</v>
      </c>
      <c r="C1259" s="144"/>
      <c r="D1259" s="130"/>
      <c r="E1259" s="168" t="e">
        <f t="shared" si="19"/>
        <v>#DIV/0!</v>
      </c>
    </row>
    <row r="1260" spans="1:5">
      <c r="A1260" s="163" t="s">
        <v>2757</v>
      </c>
      <c r="B1260" s="123" t="s">
        <v>1402</v>
      </c>
      <c r="C1260" s="144"/>
      <c r="D1260" s="130"/>
      <c r="E1260" s="168" t="e">
        <f t="shared" si="19"/>
        <v>#DIV/0!</v>
      </c>
    </row>
    <row r="1261" spans="1:5">
      <c r="A1261" s="162" t="s">
        <v>2758</v>
      </c>
      <c r="B1261" s="122" t="s">
        <v>3110</v>
      </c>
      <c r="C1261" s="143">
        <f>C1262+C1277+C1291+C1296+C1302</f>
        <v>0</v>
      </c>
      <c r="D1261" s="130"/>
      <c r="E1261" s="168" t="e">
        <f t="shared" si="19"/>
        <v>#DIV/0!</v>
      </c>
    </row>
    <row r="1262" spans="1:5">
      <c r="A1262" s="163" t="s">
        <v>2759</v>
      </c>
      <c r="B1262" s="123" t="s">
        <v>3111</v>
      </c>
      <c r="C1262" s="144">
        <f>SUM(C1263:C1276)</f>
        <v>0</v>
      </c>
      <c r="D1262" s="130"/>
      <c r="E1262" s="168" t="e">
        <f t="shared" si="19"/>
        <v>#DIV/0!</v>
      </c>
    </row>
    <row r="1263" spans="1:5">
      <c r="A1263" s="163" t="s">
        <v>2760</v>
      </c>
      <c r="B1263" s="123" t="s">
        <v>1403</v>
      </c>
      <c r="C1263" s="144"/>
      <c r="D1263" s="130"/>
      <c r="E1263" s="168" t="e">
        <f t="shared" si="19"/>
        <v>#DIV/0!</v>
      </c>
    </row>
    <row r="1264" spans="1:5">
      <c r="A1264" s="163" t="s">
        <v>2761</v>
      </c>
      <c r="B1264" s="123" t="s">
        <v>1404</v>
      </c>
      <c r="C1264" s="144"/>
      <c r="D1264" s="130"/>
      <c r="E1264" s="168" t="e">
        <f t="shared" si="19"/>
        <v>#DIV/0!</v>
      </c>
    </row>
    <row r="1265" spans="1:5">
      <c r="A1265" s="163" t="s">
        <v>2762</v>
      </c>
      <c r="B1265" s="123" t="s">
        <v>1405</v>
      </c>
      <c r="C1265" s="144"/>
      <c r="D1265" s="130"/>
      <c r="E1265" s="168" t="e">
        <f t="shared" si="19"/>
        <v>#DIV/0!</v>
      </c>
    </row>
    <row r="1266" spans="1:5">
      <c r="A1266" s="163" t="s">
        <v>2763</v>
      </c>
      <c r="B1266" s="123" t="s">
        <v>1406</v>
      </c>
      <c r="C1266" s="144"/>
      <c r="D1266" s="130"/>
      <c r="E1266" s="168" t="e">
        <f t="shared" si="19"/>
        <v>#DIV/0!</v>
      </c>
    </row>
    <row r="1267" spans="1:5">
      <c r="A1267" s="163" t="s">
        <v>2764</v>
      </c>
      <c r="B1267" s="123" t="s">
        <v>1407</v>
      </c>
      <c r="C1267" s="144"/>
      <c r="D1267" s="130"/>
      <c r="E1267" s="168" t="e">
        <f t="shared" si="19"/>
        <v>#DIV/0!</v>
      </c>
    </row>
    <row r="1268" spans="1:5">
      <c r="A1268" s="163" t="s">
        <v>2765</v>
      </c>
      <c r="B1268" s="123" t="s">
        <v>1408</v>
      </c>
      <c r="C1268" s="144"/>
      <c r="D1268" s="130"/>
      <c r="E1268" s="168" t="e">
        <f t="shared" si="19"/>
        <v>#DIV/0!</v>
      </c>
    </row>
    <row r="1269" spans="1:5">
      <c r="A1269" s="163" t="s">
        <v>2766</v>
      </c>
      <c r="B1269" s="123" t="s">
        <v>1409</v>
      </c>
      <c r="C1269" s="144"/>
      <c r="D1269" s="130"/>
      <c r="E1269" s="168" t="e">
        <f t="shared" si="19"/>
        <v>#DIV/0!</v>
      </c>
    </row>
    <row r="1270" spans="1:5">
      <c r="A1270" s="163" t="s">
        <v>2767</v>
      </c>
      <c r="B1270" s="123" t="s">
        <v>1410</v>
      </c>
      <c r="C1270" s="144"/>
      <c r="D1270" s="130"/>
      <c r="E1270" s="168" t="e">
        <f t="shared" si="19"/>
        <v>#DIV/0!</v>
      </c>
    </row>
    <row r="1271" spans="1:5">
      <c r="A1271" s="163" t="s">
        <v>2768</v>
      </c>
      <c r="B1271" s="123" t="s">
        <v>1411</v>
      </c>
      <c r="C1271" s="144"/>
      <c r="D1271" s="130"/>
      <c r="E1271" s="168" t="e">
        <f t="shared" si="19"/>
        <v>#DIV/0!</v>
      </c>
    </row>
    <row r="1272" spans="1:5">
      <c r="A1272" s="163" t="s">
        <v>2769</v>
      </c>
      <c r="B1272" s="123" t="s">
        <v>1412</v>
      </c>
      <c r="C1272" s="144"/>
      <c r="D1272" s="130"/>
      <c r="E1272" s="168" t="e">
        <f t="shared" si="19"/>
        <v>#DIV/0!</v>
      </c>
    </row>
    <row r="1273" spans="1:5">
      <c r="A1273" s="163" t="s">
        <v>2770</v>
      </c>
      <c r="B1273" s="123" t="s">
        <v>1413</v>
      </c>
      <c r="C1273" s="144"/>
      <c r="D1273" s="130"/>
      <c r="E1273" s="168" t="e">
        <f t="shared" si="19"/>
        <v>#DIV/0!</v>
      </c>
    </row>
    <row r="1274" spans="1:5">
      <c r="A1274" s="163" t="s">
        <v>2771</v>
      </c>
      <c r="B1274" s="123" t="s">
        <v>1414</v>
      </c>
      <c r="C1274" s="144"/>
      <c r="D1274" s="130"/>
      <c r="E1274" s="168" t="e">
        <f t="shared" si="19"/>
        <v>#DIV/0!</v>
      </c>
    </row>
    <row r="1275" spans="1:5">
      <c r="A1275" s="163" t="s">
        <v>2772</v>
      </c>
      <c r="B1275" s="123" t="s">
        <v>1415</v>
      </c>
      <c r="C1275" s="144"/>
      <c r="D1275" s="130"/>
      <c r="E1275" s="168" t="e">
        <f t="shared" si="19"/>
        <v>#DIV/0!</v>
      </c>
    </row>
    <row r="1276" spans="1:5">
      <c r="A1276" s="163" t="s">
        <v>2773</v>
      </c>
      <c r="B1276" s="123" t="s">
        <v>1416</v>
      </c>
      <c r="C1276" s="144"/>
      <c r="D1276" s="130"/>
      <c r="E1276" s="168" t="e">
        <f t="shared" si="19"/>
        <v>#DIV/0!</v>
      </c>
    </row>
    <row r="1277" spans="1:5">
      <c r="A1277" s="163" t="s">
        <v>2774</v>
      </c>
      <c r="B1277" s="123" t="s">
        <v>3112</v>
      </c>
      <c r="C1277" s="144">
        <f>SUM(C1278:C1290)</f>
        <v>0</v>
      </c>
      <c r="D1277" s="130"/>
      <c r="E1277" s="168" t="e">
        <f t="shared" si="19"/>
        <v>#DIV/0!</v>
      </c>
    </row>
    <row r="1278" spans="1:5">
      <c r="A1278" s="163" t="s">
        <v>2775</v>
      </c>
      <c r="B1278" s="123" t="s">
        <v>1417</v>
      </c>
      <c r="C1278" s="144"/>
      <c r="D1278" s="130"/>
      <c r="E1278" s="168" t="e">
        <f t="shared" si="19"/>
        <v>#DIV/0!</v>
      </c>
    </row>
    <row r="1279" spans="1:5">
      <c r="A1279" s="163" t="s">
        <v>2776</v>
      </c>
      <c r="B1279" s="123" t="s">
        <v>1418</v>
      </c>
      <c r="C1279" s="144"/>
      <c r="D1279" s="130"/>
      <c r="E1279" s="168" t="e">
        <f t="shared" si="19"/>
        <v>#DIV/0!</v>
      </c>
    </row>
    <row r="1280" spans="1:5">
      <c r="A1280" s="163" t="s">
        <v>2777</v>
      </c>
      <c r="B1280" s="123" t="s">
        <v>1419</v>
      </c>
      <c r="C1280" s="144"/>
      <c r="D1280" s="130"/>
      <c r="E1280" s="168" t="e">
        <f t="shared" si="19"/>
        <v>#DIV/0!</v>
      </c>
    </row>
    <row r="1281" spans="1:5">
      <c r="A1281" s="163" t="s">
        <v>2778</v>
      </c>
      <c r="B1281" s="123" t="s">
        <v>1420</v>
      </c>
      <c r="C1281" s="144"/>
      <c r="D1281" s="130"/>
      <c r="E1281" s="168" t="e">
        <f t="shared" si="19"/>
        <v>#DIV/0!</v>
      </c>
    </row>
    <row r="1282" spans="1:5">
      <c r="A1282" s="163" t="s">
        <v>2779</v>
      </c>
      <c r="B1282" s="123" t="s">
        <v>1421</v>
      </c>
      <c r="C1282" s="144"/>
      <c r="D1282" s="130"/>
      <c r="E1282" s="168" t="e">
        <f t="shared" si="19"/>
        <v>#DIV/0!</v>
      </c>
    </row>
    <row r="1283" spans="1:5">
      <c r="A1283" s="163" t="s">
        <v>2780</v>
      </c>
      <c r="B1283" s="123" t="s">
        <v>1422</v>
      </c>
      <c r="C1283" s="144"/>
      <c r="D1283" s="130"/>
      <c r="E1283" s="168" t="e">
        <f t="shared" si="19"/>
        <v>#DIV/0!</v>
      </c>
    </row>
    <row r="1284" spans="1:5">
      <c r="A1284" s="163" t="s">
        <v>2781</v>
      </c>
      <c r="B1284" s="123" t="s">
        <v>1423</v>
      </c>
      <c r="C1284" s="144"/>
      <c r="D1284" s="130"/>
      <c r="E1284" s="168" t="e">
        <f t="shared" si="19"/>
        <v>#DIV/0!</v>
      </c>
    </row>
    <row r="1285" spans="1:5">
      <c r="A1285" s="163" t="s">
        <v>2782</v>
      </c>
      <c r="B1285" s="123" t="s">
        <v>1424</v>
      </c>
      <c r="C1285" s="144"/>
      <c r="D1285" s="130"/>
      <c r="E1285" s="168" t="e">
        <f t="shared" si="19"/>
        <v>#DIV/0!</v>
      </c>
    </row>
    <row r="1286" spans="1:5">
      <c r="A1286" s="163" t="s">
        <v>2783</v>
      </c>
      <c r="B1286" s="123" t="s">
        <v>1425</v>
      </c>
      <c r="C1286" s="144"/>
      <c r="D1286" s="130"/>
      <c r="E1286" s="168" t="e">
        <f t="shared" ref="E1286:E1349" si="20">C1286/D1286</f>
        <v>#DIV/0!</v>
      </c>
    </row>
    <row r="1287" spans="1:5">
      <c r="A1287" s="163" t="s">
        <v>2784</v>
      </c>
      <c r="B1287" s="123" t="s">
        <v>1426</v>
      </c>
      <c r="C1287" s="144"/>
      <c r="D1287" s="130"/>
      <c r="E1287" s="168" t="e">
        <f t="shared" si="20"/>
        <v>#DIV/0!</v>
      </c>
    </row>
    <row r="1288" spans="1:5">
      <c r="A1288" s="163" t="s">
        <v>2785</v>
      </c>
      <c r="B1288" s="123" t="s">
        <v>1427</v>
      </c>
      <c r="C1288" s="144"/>
      <c r="D1288" s="130"/>
      <c r="E1288" s="168" t="e">
        <f t="shared" si="20"/>
        <v>#DIV/0!</v>
      </c>
    </row>
    <row r="1289" spans="1:5">
      <c r="A1289" s="163" t="s">
        <v>2786</v>
      </c>
      <c r="B1289" s="123" t="s">
        <v>1428</v>
      </c>
      <c r="C1289" s="144"/>
      <c r="D1289" s="130"/>
      <c r="E1289" s="168" t="e">
        <f t="shared" si="20"/>
        <v>#DIV/0!</v>
      </c>
    </row>
    <row r="1290" spans="1:5">
      <c r="A1290" s="163" t="s">
        <v>2787</v>
      </c>
      <c r="B1290" s="123" t="s">
        <v>1429</v>
      </c>
      <c r="C1290" s="144"/>
      <c r="D1290" s="130"/>
      <c r="E1290" s="168" t="e">
        <f t="shared" si="20"/>
        <v>#DIV/0!</v>
      </c>
    </row>
    <row r="1291" spans="1:5">
      <c r="A1291" s="163" t="s">
        <v>2788</v>
      </c>
      <c r="B1291" s="123" t="s">
        <v>3113</v>
      </c>
      <c r="C1291" s="144">
        <f>SUM(C1292:C1295)</f>
        <v>0</v>
      </c>
      <c r="D1291" s="130"/>
      <c r="E1291" s="168" t="e">
        <f t="shared" si="20"/>
        <v>#DIV/0!</v>
      </c>
    </row>
    <row r="1292" spans="1:5">
      <c r="A1292" s="163" t="s">
        <v>2789</v>
      </c>
      <c r="B1292" s="123" t="s">
        <v>1430</v>
      </c>
      <c r="C1292" s="144"/>
      <c r="D1292" s="130"/>
      <c r="E1292" s="168" t="e">
        <f t="shared" si="20"/>
        <v>#DIV/0!</v>
      </c>
    </row>
    <row r="1293" spans="1:5">
      <c r="A1293" s="163" t="s">
        <v>2790</v>
      </c>
      <c r="B1293" s="123" t="s">
        <v>1431</v>
      </c>
      <c r="C1293" s="144"/>
      <c r="D1293" s="130"/>
      <c r="E1293" s="168" t="e">
        <f t="shared" si="20"/>
        <v>#DIV/0!</v>
      </c>
    </row>
    <row r="1294" spans="1:5">
      <c r="A1294" s="163" t="s">
        <v>2791</v>
      </c>
      <c r="B1294" s="123" t="s">
        <v>1432</v>
      </c>
      <c r="C1294" s="144"/>
      <c r="D1294" s="130"/>
      <c r="E1294" s="168" t="e">
        <f t="shared" si="20"/>
        <v>#DIV/0!</v>
      </c>
    </row>
    <row r="1295" spans="1:5">
      <c r="A1295" s="163" t="s">
        <v>2792</v>
      </c>
      <c r="B1295" s="123" t="s">
        <v>1433</v>
      </c>
      <c r="C1295" s="144"/>
      <c r="D1295" s="130"/>
      <c r="E1295" s="168" t="e">
        <f t="shared" si="20"/>
        <v>#DIV/0!</v>
      </c>
    </row>
    <row r="1296" spans="1:5">
      <c r="A1296" s="163" t="s">
        <v>2793</v>
      </c>
      <c r="B1296" s="123" t="s">
        <v>3114</v>
      </c>
      <c r="C1296" s="144">
        <f>SUM(C1297:C1301)</f>
        <v>0</v>
      </c>
      <c r="D1296" s="130"/>
      <c r="E1296" s="168" t="e">
        <f t="shared" si="20"/>
        <v>#DIV/0!</v>
      </c>
    </row>
    <row r="1297" spans="1:5">
      <c r="A1297" s="163" t="s">
        <v>2794</v>
      </c>
      <c r="B1297" s="123" t="s">
        <v>1434</v>
      </c>
      <c r="C1297" s="144"/>
      <c r="D1297" s="130"/>
      <c r="E1297" s="168" t="e">
        <f t="shared" si="20"/>
        <v>#DIV/0!</v>
      </c>
    </row>
    <row r="1298" spans="1:5">
      <c r="A1298" s="163" t="s">
        <v>2795</v>
      </c>
      <c r="B1298" s="123" t="s">
        <v>1435</v>
      </c>
      <c r="C1298" s="144"/>
      <c r="D1298" s="130"/>
      <c r="E1298" s="168" t="e">
        <f t="shared" si="20"/>
        <v>#DIV/0!</v>
      </c>
    </row>
    <row r="1299" spans="1:5">
      <c r="A1299" s="163" t="s">
        <v>2796</v>
      </c>
      <c r="B1299" s="123" t="s">
        <v>1436</v>
      </c>
      <c r="C1299" s="144"/>
      <c r="D1299" s="130"/>
      <c r="E1299" s="168" t="e">
        <f t="shared" si="20"/>
        <v>#DIV/0!</v>
      </c>
    </row>
    <row r="1300" spans="1:5">
      <c r="A1300" s="163" t="s">
        <v>2797</v>
      </c>
      <c r="B1300" s="123" t="s">
        <v>1437</v>
      </c>
      <c r="C1300" s="144"/>
      <c r="D1300" s="130"/>
      <c r="E1300" s="168" t="e">
        <f t="shared" si="20"/>
        <v>#DIV/0!</v>
      </c>
    </row>
    <row r="1301" spans="1:5">
      <c r="A1301" s="163" t="s">
        <v>2798</v>
      </c>
      <c r="B1301" s="123" t="s">
        <v>1438</v>
      </c>
      <c r="C1301" s="144"/>
      <c r="D1301" s="130"/>
      <c r="E1301" s="168" t="e">
        <f t="shared" si="20"/>
        <v>#DIV/0!</v>
      </c>
    </row>
    <row r="1302" spans="1:5">
      <c r="A1302" s="163" t="s">
        <v>2799</v>
      </c>
      <c r="B1302" s="123" t="s">
        <v>3115</v>
      </c>
      <c r="C1302" s="144">
        <f>SUM(C1303:C1313)</f>
        <v>0</v>
      </c>
      <c r="D1302" s="130"/>
      <c r="E1302" s="168" t="e">
        <f t="shared" si="20"/>
        <v>#DIV/0!</v>
      </c>
    </row>
    <row r="1303" spans="1:5">
      <c r="A1303" s="163" t="s">
        <v>2800</v>
      </c>
      <c r="B1303" s="123" t="s">
        <v>1439</v>
      </c>
      <c r="C1303" s="144"/>
      <c r="D1303" s="130"/>
      <c r="E1303" s="168" t="e">
        <f t="shared" si="20"/>
        <v>#DIV/0!</v>
      </c>
    </row>
    <row r="1304" spans="1:5">
      <c r="A1304" s="163" t="s">
        <v>2801</v>
      </c>
      <c r="B1304" s="123" t="s">
        <v>1440</v>
      </c>
      <c r="C1304" s="144"/>
      <c r="D1304" s="130"/>
      <c r="E1304" s="168" t="e">
        <f t="shared" si="20"/>
        <v>#DIV/0!</v>
      </c>
    </row>
    <row r="1305" spans="1:5">
      <c r="A1305" s="163" t="s">
        <v>2802</v>
      </c>
      <c r="B1305" s="123" t="s">
        <v>1441</v>
      </c>
      <c r="C1305" s="144"/>
      <c r="D1305" s="130"/>
      <c r="E1305" s="168" t="e">
        <f t="shared" si="20"/>
        <v>#DIV/0!</v>
      </c>
    </row>
    <row r="1306" spans="1:5">
      <c r="A1306" s="163" t="s">
        <v>2803</v>
      </c>
      <c r="B1306" s="123" t="s">
        <v>1442</v>
      </c>
      <c r="C1306" s="144"/>
      <c r="D1306" s="130"/>
      <c r="E1306" s="168" t="e">
        <f t="shared" si="20"/>
        <v>#DIV/0!</v>
      </c>
    </row>
    <row r="1307" spans="1:5">
      <c r="A1307" s="163" t="s">
        <v>2804</v>
      </c>
      <c r="B1307" s="123" t="s">
        <v>1443</v>
      </c>
      <c r="C1307" s="144"/>
      <c r="D1307" s="130"/>
      <c r="E1307" s="168" t="e">
        <f t="shared" si="20"/>
        <v>#DIV/0!</v>
      </c>
    </row>
    <row r="1308" spans="1:5">
      <c r="A1308" s="163" t="s">
        <v>2805</v>
      </c>
      <c r="B1308" s="123" t="s">
        <v>1444</v>
      </c>
      <c r="C1308" s="144"/>
      <c r="D1308" s="130"/>
      <c r="E1308" s="168" t="e">
        <f t="shared" si="20"/>
        <v>#DIV/0!</v>
      </c>
    </row>
    <row r="1309" spans="1:5">
      <c r="A1309" s="163" t="s">
        <v>2806</v>
      </c>
      <c r="B1309" s="123" t="s">
        <v>1445</v>
      </c>
      <c r="C1309" s="144"/>
      <c r="D1309" s="130"/>
      <c r="E1309" s="168" t="e">
        <f t="shared" si="20"/>
        <v>#DIV/0!</v>
      </c>
    </row>
    <row r="1310" spans="1:5">
      <c r="A1310" s="163" t="s">
        <v>2807</v>
      </c>
      <c r="B1310" s="123" t="s">
        <v>1446</v>
      </c>
      <c r="C1310" s="144"/>
      <c r="D1310" s="130"/>
      <c r="E1310" s="168" t="e">
        <f t="shared" si="20"/>
        <v>#DIV/0!</v>
      </c>
    </row>
    <row r="1311" spans="1:5">
      <c r="A1311" s="163" t="s">
        <v>2808</v>
      </c>
      <c r="B1311" s="123" t="s">
        <v>1447</v>
      </c>
      <c r="C1311" s="144"/>
      <c r="D1311" s="130"/>
      <c r="E1311" s="168" t="e">
        <f t="shared" si="20"/>
        <v>#DIV/0!</v>
      </c>
    </row>
    <row r="1312" spans="1:5">
      <c r="A1312" s="163" t="s">
        <v>2809</v>
      </c>
      <c r="B1312" s="123" t="s">
        <v>1448</v>
      </c>
      <c r="C1312" s="144"/>
      <c r="D1312" s="130"/>
      <c r="E1312" s="168" t="e">
        <f t="shared" si="20"/>
        <v>#DIV/0!</v>
      </c>
    </row>
    <row r="1313" spans="1:5">
      <c r="A1313" s="163" t="s">
        <v>2810</v>
      </c>
      <c r="B1313" s="123" t="s">
        <v>1449</v>
      </c>
      <c r="C1313" s="144"/>
      <c r="D1313" s="130"/>
      <c r="E1313" s="168" t="e">
        <f t="shared" si="20"/>
        <v>#DIV/0!</v>
      </c>
    </row>
    <row r="1314" spans="1:5">
      <c r="A1314" s="162" t="s">
        <v>2811</v>
      </c>
      <c r="B1314" s="122" t="s">
        <v>3116</v>
      </c>
      <c r="C1314" s="143">
        <f>C1315+C1327+C1333+C1339+C1347+C1360+C1364+C1370</f>
        <v>369</v>
      </c>
      <c r="D1314" s="130">
        <v>507</v>
      </c>
      <c r="E1314" s="168">
        <f t="shared" si="20"/>
        <v>0.73</v>
      </c>
    </row>
    <row r="1315" spans="1:5">
      <c r="A1315" s="163" t="s">
        <v>2812</v>
      </c>
      <c r="B1315" s="123" t="s">
        <v>3117</v>
      </c>
      <c r="C1315" s="144">
        <f>SUM(C1316:C1326)</f>
        <v>78</v>
      </c>
      <c r="D1315" s="130">
        <v>114</v>
      </c>
      <c r="E1315" s="168">
        <f t="shared" si="20"/>
        <v>0.68</v>
      </c>
    </row>
    <row r="1316" spans="1:5">
      <c r="A1316" s="163" t="s">
        <v>2813</v>
      </c>
      <c r="B1316" s="123" t="s">
        <v>572</v>
      </c>
      <c r="C1316" s="144">
        <v>78</v>
      </c>
      <c r="D1316" s="130">
        <v>74</v>
      </c>
      <c r="E1316" s="168">
        <f t="shared" si="20"/>
        <v>1.05</v>
      </c>
    </row>
    <row r="1317" spans="1:5">
      <c r="A1317" s="163" t="s">
        <v>2814</v>
      </c>
      <c r="B1317" s="123" t="s">
        <v>573</v>
      </c>
      <c r="C1317" s="144"/>
      <c r="D1317" s="130"/>
      <c r="E1317" s="168" t="e">
        <f t="shared" si="20"/>
        <v>#DIV/0!</v>
      </c>
    </row>
    <row r="1318" spans="1:5">
      <c r="A1318" s="163" t="s">
        <v>2815</v>
      </c>
      <c r="B1318" s="123" t="s">
        <v>574</v>
      </c>
      <c r="C1318" s="144"/>
      <c r="D1318" s="130"/>
      <c r="E1318" s="168" t="e">
        <f t="shared" si="20"/>
        <v>#DIV/0!</v>
      </c>
    </row>
    <row r="1319" spans="1:5">
      <c r="A1319" s="163" t="s">
        <v>2816</v>
      </c>
      <c r="B1319" s="123" t="s">
        <v>1450</v>
      </c>
      <c r="C1319" s="144"/>
      <c r="D1319" s="130"/>
      <c r="E1319" s="168" t="e">
        <f t="shared" si="20"/>
        <v>#DIV/0!</v>
      </c>
    </row>
    <row r="1320" spans="1:5">
      <c r="A1320" s="163" t="s">
        <v>2817</v>
      </c>
      <c r="B1320" s="123" t="s">
        <v>1451</v>
      </c>
      <c r="C1320" s="144"/>
      <c r="D1320" s="130"/>
      <c r="E1320" s="168" t="e">
        <f t="shared" si="20"/>
        <v>#DIV/0!</v>
      </c>
    </row>
    <row r="1321" spans="1:5">
      <c r="A1321" s="163" t="s">
        <v>2818</v>
      </c>
      <c r="B1321" s="123" t="s">
        <v>1452</v>
      </c>
      <c r="C1321" s="144"/>
      <c r="D1321" s="130"/>
      <c r="E1321" s="168" t="e">
        <f t="shared" si="20"/>
        <v>#DIV/0!</v>
      </c>
    </row>
    <row r="1322" spans="1:5">
      <c r="A1322" s="163" t="s">
        <v>2819</v>
      </c>
      <c r="B1322" s="123" t="s">
        <v>1453</v>
      </c>
      <c r="C1322" s="144"/>
      <c r="D1322" s="130"/>
      <c r="E1322" s="168" t="e">
        <f t="shared" si="20"/>
        <v>#DIV/0!</v>
      </c>
    </row>
    <row r="1323" spans="1:5">
      <c r="A1323" s="163" t="s">
        <v>2820</v>
      </c>
      <c r="B1323" s="123" t="s">
        <v>1454</v>
      </c>
      <c r="C1323" s="144"/>
      <c r="D1323" s="130"/>
      <c r="E1323" s="168" t="e">
        <f t="shared" si="20"/>
        <v>#DIV/0!</v>
      </c>
    </row>
    <row r="1324" spans="1:5">
      <c r="A1324" s="163" t="s">
        <v>2821</v>
      </c>
      <c r="B1324" s="123" t="s">
        <v>1455</v>
      </c>
      <c r="C1324" s="144"/>
      <c r="D1324" s="130"/>
      <c r="E1324" s="168" t="e">
        <f t="shared" si="20"/>
        <v>#DIV/0!</v>
      </c>
    </row>
    <row r="1325" spans="1:5">
      <c r="A1325" s="163" t="s">
        <v>2822</v>
      </c>
      <c r="B1325" s="123" t="s">
        <v>575</v>
      </c>
      <c r="C1325" s="144"/>
      <c r="D1325" s="130"/>
      <c r="E1325" s="168" t="e">
        <f t="shared" si="20"/>
        <v>#DIV/0!</v>
      </c>
    </row>
    <row r="1326" spans="1:5">
      <c r="A1326" s="163" t="s">
        <v>2823</v>
      </c>
      <c r="B1326" s="123" t="s">
        <v>1456</v>
      </c>
      <c r="C1326" s="144"/>
      <c r="D1326" s="130">
        <v>40</v>
      </c>
      <c r="E1326" s="168">
        <f t="shared" si="20"/>
        <v>0</v>
      </c>
    </row>
    <row r="1327" spans="1:5" s="173" customFormat="1">
      <c r="A1327" s="169" t="s">
        <v>2824</v>
      </c>
      <c r="B1327" s="170" t="s">
        <v>3118</v>
      </c>
      <c r="C1327" s="171">
        <f>SUM(C1328:C1332)</f>
        <v>270</v>
      </c>
      <c r="D1327" s="172">
        <v>372</v>
      </c>
      <c r="E1327" s="177">
        <f t="shared" si="20"/>
        <v>0.73</v>
      </c>
    </row>
    <row r="1328" spans="1:5">
      <c r="A1328" s="163" t="s">
        <v>2825</v>
      </c>
      <c r="B1328" s="123" t="s">
        <v>572</v>
      </c>
      <c r="C1328" s="144"/>
      <c r="D1328" s="130"/>
      <c r="E1328" s="168" t="e">
        <f t="shared" si="20"/>
        <v>#DIV/0!</v>
      </c>
    </row>
    <row r="1329" spans="1:5">
      <c r="A1329" s="163" t="s">
        <v>2826</v>
      </c>
      <c r="B1329" s="123" t="s">
        <v>573</v>
      </c>
      <c r="C1329" s="144"/>
      <c r="D1329" s="130"/>
      <c r="E1329" s="168" t="e">
        <f t="shared" si="20"/>
        <v>#DIV/0!</v>
      </c>
    </row>
    <row r="1330" spans="1:5">
      <c r="A1330" s="163" t="s">
        <v>2827</v>
      </c>
      <c r="B1330" s="123" t="s">
        <v>574</v>
      </c>
      <c r="C1330" s="144"/>
      <c r="D1330" s="130"/>
      <c r="E1330" s="168" t="e">
        <f t="shared" si="20"/>
        <v>#DIV/0!</v>
      </c>
    </row>
    <row r="1331" spans="1:5">
      <c r="A1331" s="163" t="s">
        <v>2828</v>
      </c>
      <c r="B1331" s="123" t="s">
        <v>1457</v>
      </c>
      <c r="C1331" s="144"/>
      <c r="D1331" s="130"/>
      <c r="E1331" s="168" t="e">
        <f t="shared" si="20"/>
        <v>#DIV/0!</v>
      </c>
    </row>
    <row r="1332" spans="1:5">
      <c r="A1332" s="163" t="s">
        <v>2829</v>
      </c>
      <c r="B1332" s="123" t="s">
        <v>1458</v>
      </c>
      <c r="C1332" s="144">
        <v>270</v>
      </c>
      <c r="D1332" s="130">
        <v>372</v>
      </c>
      <c r="E1332" s="168">
        <f t="shared" si="20"/>
        <v>0.73</v>
      </c>
    </row>
    <row r="1333" spans="1:5">
      <c r="A1333" s="163" t="s">
        <v>2830</v>
      </c>
      <c r="B1333" s="123" t="s">
        <v>3119</v>
      </c>
      <c r="C1333" s="144">
        <f>SUM(C1334:C1338)</f>
        <v>0</v>
      </c>
      <c r="D1333" s="130"/>
      <c r="E1333" s="168" t="e">
        <f t="shared" si="20"/>
        <v>#DIV/0!</v>
      </c>
    </row>
    <row r="1334" spans="1:5">
      <c r="A1334" s="163" t="s">
        <v>2831</v>
      </c>
      <c r="B1334" s="123" t="s">
        <v>572</v>
      </c>
      <c r="C1334" s="144"/>
      <c r="D1334" s="130"/>
      <c r="E1334" s="168" t="e">
        <f t="shared" si="20"/>
        <v>#DIV/0!</v>
      </c>
    </row>
    <row r="1335" spans="1:5">
      <c r="A1335" s="163" t="s">
        <v>2832</v>
      </c>
      <c r="B1335" s="123" t="s">
        <v>573</v>
      </c>
      <c r="C1335" s="144"/>
      <c r="D1335" s="130"/>
      <c r="E1335" s="168" t="e">
        <f t="shared" si="20"/>
        <v>#DIV/0!</v>
      </c>
    </row>
    <row r="1336" spans="1:5">
      <c r="A1336" s="163" t="s">
        <v>2833</v>
      </c>
      <c r="B1336" s="123" t="s">
        <v>574</v>
      </c>
      <c r="C1336" s="144"/>
      <c r="D1336" s="130"/>
      <c r="E1336" s="168" t="e">
        <f t="shared" si="20"/>
        <v>#DIV/0!</v>
      </c>
    </row>
    <row r="1337" spans="1:5">
      <c r="A1337" s="163" t="s">
        <v>2834</v>
      </c>
      <c r="B1337" s="123" t="s">
        <v>1459</v>
      </c>
      <c r="C1337" s="144"/>
      <c r="D1337" s="130"/>
      <c r="E1337" s="168" t="e">
        <f t="shared" si="20"/>
        <v>#DIV/0!</v>
      </c>
    </row>
    <row r="1338" spans="1:5">
      <c r="A1338" s="163" t="s">
        <v>2835</v>
      </c>
      <c r="B1338" s="123" t="s">
        <v>1460</v>
      </c>
      <c r="C1338" s="144"/>
      <c r="D1338" s="130"/>
      <c r="E1338" s="168" t="e">
        <f t="shared" si="20"/>
        <v>#DIV/0!</v>
      </c>
    </row>
    <row r="1339" spans="1:5">
      <c r="A1339" s="163" t="s">
        <v>2836</v>
      </c>
      <c r="B1339" s="123" t="s">
        <v>3120</v>
      </c>
      <c r="C1339" s="144">
        <f>SUM(C1340:C1346)</f>
        <v>0</v>
      </c>
      <c r="D1339" s="130"/>
      <c r="E1339" s="168" t="e">
        <f t="shared" si="20"/>
        <v>#DIV/0!</v>
      </c>
    </row>
    <row r="1340" spans="1:5">
      <c r="A1340" s="163" t="s">
        <v>2837</v>
      </c>
      <c r="B1340" s="123" t="s">
        <v>572</v>
      </c>
      <c r="C1340" s="144"/>
      <c r="D1340" s="130"/>
      <c r="E1340" s="168" t="e">
        <f t="shared" si="20"/>
        <v>#DIV/0!</v>
      </c>
    </row>
    <row r="1341" spans="1:5">
      <c r="A1341" s="163" t="s">
        <v>2838</v>
      </c>
      <c r="B1341" s="123" t="s">
        <v>573</v>
      </c>
      <c r="C1341" s="144"/>
      <c r="D1341" s="130"/>
      <c r="E1341" s="168" t="e">
        <f t="shared" si="20"/>
        <v>#DIV/0!</v>
      </c>
    </row>
    <row r="1342" spans="1:5">
      <c r="A1342" s="163" t="s">
        <v>2839</v>
      </c>
      <c r="B1342" s="123" t="s">
        <v>574</v>
      </c>
      <c r="C1342" s="144"/>
      <c r="D1342" s="130"/>
      <c r="E1342" s="168" t="e">
        <f t="shared" si="20"/>
        <v>#DIV/0!</v>
      </c>
    </row>
    <row r="1343" spans="1:5">
      <c r="A1343" s="163" t="s">
        <v>2840</v>
      </c>
      <c r="B1343" s="123" t="s">
        <v>1461</v>
      </c>
      <c r="C1343" s="144"/>
      <c r="D1343" s="130"/>
      <c r="E1343" s="168" t="e">
        <f t="shared" si="20"/>
        <v>#DIV/0!</v>
      </c>
    </row>
    <row r="1344" spans="1:5">
      <c r="A1344" s="163" t="s">
        <v>2841</v>
      </c>
      <c r="B1344" s="123" t="s">
        <v>1462</v>
      </c>
      <c r="C1344" s="144"/>
      <c r="D1344" s="130"/>
      <c r="E1344" s="168" t="e">
        <f t="shared" si="20"/>
        <v>#DIV/0!</v>
      </c>
    </row>
    <row r="1345" spans="1:5">
      <c r="A1345" s="163" t="s">
        <v>2842</v>
      </c>
      <c r="B1345" s="123" t="s">
        <v>575</v>
      </c>
      <c r="C1345" s="144"/>
      <c r="D1345" s="130"/>
      <c r="E1345" s="168" t="e">
        <f t="shared" si="20"/>
        <v>#DIV/0!</v>
      </c>
    </row>
    <row r="1346" spans="1:5">
      <c r="A1346" s="163" t="s">
        <v>2843</v>
      </c>
      <c r="B1346" s="123" t="s">
        <v>1463</v>
      </c>
      <c r="C1346" s="144"/>
      <c r="D1346" s="130"/>
      <c r="E1346" s="168" t="e">
        <f t="shared" si="20"/>
        <v>#DIV/0!</v>
      </c>
    </row>
    <row r="1347" spans="1:5">
      <c r="A1347" s="163" t="s">
        <v>2844</v>
      </c>
      <c r="B1347" s="123" t="s">
        <v>3121</v>
      </c>
      <c r="C1347" s="144">
        <f>SUM(C1348:C1359)</f>
        <v>0</v>
      </c>
      <c r="D1347" s="130"/>
      <c r="E1347" s="168" t="e">
        <f t="shared" si="20"/>
        <v>#DIV/0!</v>
      </c>
    </row>
    <row r="1348" spans="1:5">
      <c r="A1348" s="163" t="s">
        <v>2845</v>
      </c>
      <c r="B1348" s="123" t="s">
        <v>572</v>
      </c>
      <c r="C1348" s="144"/>
      <c r="D1348" s="130"/>
      <c r="E1348" s="168" t="e">
        <f t="shared" si="20"/>
        <v>#DIV/0!</v>
      </c>
    </row>
    <row r="1349" spans="1:5">
      <c r="A1349" s="163" t="s">
        <v>2846</v>
      </c>
      <c r="B1349" s="123" t="s">
        <v>573</v>
      </c>
      <c r="C1349" s="144"/>
      <c r="D1349" s="130"/>
      <c r="E1349" s="168" t="e">
        <f t="shared" si="20"/>
        <v>#DIV/0!</v>
      </c>
    </row>
    <row r="1350" spans="1:5">
      <c r="A1350" s="163" t="s">
        <v>2847</v>
      </c>
      <c r="B1350" s="123" t="s">
        <v>574</v>
      </c>
      <c r="C1350" s="144"/>
      <c r="D1350" s="130"/>
      <c r="E1350" s="168" t="e">
        <f t="shared" ref="E1350:E1413" si="21">C1350/D1350</f>
        <v>#DIV/0!</v>
      </c>
    </row>
    <row r="1351" spans="1:5">
      <c r="A1351" s="163" t="s">
        <v>2848</v>
      </c>
      <c r="B1351" s="123" t="s">
        <v>1464</v>
      </c>
      <c r="C1351" s="144"/>
      <c r="D1351" s="130"/>
      <c r="E1351" s="168" t="e">
        <f t="shared" si="21"/>
        <v>#DIV/0!</v>
      </c>
    </row>
    <row r="1352" spans="1:5">
      <c r="A1352" s="163" t="s">
        <v>2849</v>
      </c>
      <c r="B1352" s="123" t="s">
        <v>1465</v>
      </c>
      <c r="C1352" s="144"/>
      <c r="D1352" s="130"/>
      <c r="E1352" s="168" t="e">
        <f t="shared" si="21"/>
        <v>#DIV/0!</v>
      </c>
    </row>
    <row r="1353" spans="1:5">
      <c r="A1353" s="163" t="s">
        <v>2850</v>
      </c>
      <c r="B1353" s="123" t="s">
        <v>1466</v>
      </c>
      <c r="C1353" s="144"/>
      <c r="D1353" s="130"/>
      <c r="E1353" s="168" t="e">
        <f t="shared" si="21"/>
        <v>#DIV/0!</v>
      </c>
    </row>
    <row r="1354" spans="1:5">
      <c r="A1354" s="163" t="s">
        <v>2851</v>
      </c>
      <c r="B1354" s="123" t="s">
        <v>1467</v>
      </c>
      <c r="C1354" s="144"/>
      <c r="D1354" s="130"/>
      <c r="E1354" s="168" t="e">
        <f t="shared" si="21"/>
        <v>#DIV/0!</v>
      </c>
    </row>
    <row r="1355" spans="1:5">
      <c r="A1355" s="163" t="s">
        <v>2852</v>
      </c>
      <c r="B1355" s="123" t="s">
        <v>1468</v>
      </c>
      <c r="C1355" s="144"/>
      <c r="D1355" s="130"/>
      <c r="E1355" s="168" t="e">
        <f t="shared" si="21"/>
        <v>#DIV/0!</v>
      </c>
    </row>
    <row r="1356" spans="1:5">
      <c r="A1356" s="163" t="s">
        <v>2853</v>
      </c>
      <c r="B1356" s="123" t="s">
        <v>1469</v>
      </c>
      <c r="C1356" s="144"/>
      <c r="D1356" s="130"/>
      <c r="E1356" s="168" t="e">
        <f t="shared" si="21"/>
        <v>#DIV/0!</v>
      </c>
    </row>
    <row r="1357" spans="1:5">
      <c r="A1357" s="163" t="s">
        <v>2854</v>
      </c>
      <c r="B1357" s="123" t="s">
        <v>1470</v>
      </c>
      <c r="C1357" s="144"/>
      <c r="D1357" s="130"/>
      <c r="E1357" s="168" t="e">
        <f t="shared" si="21"/>
        <v>#DIV/0!</v>
      </c>
    </row>
    <row r="1358" spans="1:5">
      <c r="A1358" s="163" t="s">
        <v>2855</v>
      </c>
      <c r="B1358" s="123" t="s">
        <v>1471</v>
      </c>
      <c r="C1358" s="144"/>
      <c r="D1358" s="130"/>
      <c r="E1358" s="168" t="e">
        <f t="shared" si="21"/>
        <v>#DIV/0!</v>
      </c>
    </row>
    <row r="1359" spans="1:5">
      <c r="A1359" s="163" t="s">
        <v>2856</v>
      </c>
      <c r="B1359" s="123" t="s">
        <v>1472</v>
      </c>
      <c r="C1359" s="144"/>
      <c r="D1359" s="130"/>
      <c r="E1359" s="168" t="e">
        <f t="shared" si="21"/>
        <v>#DIV/0!</v>
      </c>
    </row>
    <row r="1360" spans="1:5">
      <c r="A1360" s="163" t="s">
        <v>2857</v>
      </c>
      <c r="B1360" s="123" t="s">
        <v>3122</v>
      </c>
      <c r="C1360" s="144">
        <f>SUM(C1361:C1363)</f>
        <v>0</v>
      </c>
      <c r="D1360" s="130"/>
      <c r="E1360" s="168" t="e">
        <f t="shared" si="21"/>
        <v>#DIV/0!</v>
      </c>
    </row>
    <row r="1361" spans="1:5">
      <c r="A1361" s="163" t="s">
        <v>2858</v>
      </c>
      <c r="B1361" s="123" t="s">
        <v>1473</v>
      </c>
      <c r="C1361" s="144"/>
      <c r="D1361" s="130"/>
      <c r="E1361" s="168" t="e">
        <f t="shared" si="21"/>
        <v>#DIV/0!</v>
      </c>
    </row>
    <row r="1362" spans="1:5">
      <c r="A1362" s="163" t="s">
        <v>2859</v>
      </c>
      <c r="B1362" s="123" t="s">
        <v>1474</v>
      </c>
      <c r="C1362" s="144"/>
      <c r="D1362" s="130"/>
      <c r="E1362" s="168" t="e">
        <f t="shared" si="21"/>
        <v>#DIV/0!</v>
      </c>
    </row>
    <row r="1363" spans="1:5">
      <c r="A1363" s="163" t="s">
        <v>2860</v>
      </c>
      <c r="B1363" s="123" t="s">
        <v>1475</v>
      </c>
      <c r="C1363" s="144"/>
      <c r="D1363" s="130"/>
      <c r="E1363" s="168" t="e">
        <f t="shared" si="21"/>
        <v>#DIV/0!</v>
      </c>
    </row>
    <row r="1364" spans="1:5">
      <c r="A1364" s="163" t="s">
        <v>2861</v>
      </c>
      <c r="B1364" s="123" t="s">
        <v>3123</v>
      </c>
      <c r="C1364" s="144">
        <f>SUM(C1365:C1369)</f>
        <v>21</v>
      </c>
      <c r="D1364" s="130">
        <v>21</v>
      </c>
      <c r="E1364" s="168">
        <f t="shared" si="21"/>
        <v>1</v>
      </c>
    </row>
    <row r="1365" spans="1:5">
      <c r="A1365" s="163" t="s">
        <v>2862</v>
      </c>
      <c r="B1365" s="123" t="s">
        <v>1476</v>
      </c>
      <c r="C1365" s="144"/>
      <c r="D1365" s="130"/>
      <c r="E1365" s="168" t="e">
        <f t="shared" si="21"/>
        <v>#DIV/0!</v>
      </c>
    </row>
    <row r="1366" spans="1:5">
      <c r="A1366" s="163" t="s">
        <v>2863</v>
      </c>
      <c r="B1366" s="123" t="s">
        <v>1477</v>
      </c>
      <c r="C1366" s="144"/>
      <c r="D1366" s="130"/>
      <c r="E1366" s="168" t="e">
        <f t="shared" si="21"/>
        <v>#DIV/0!</v>
      </c>
    </row>
    <row r="1367" spans="1:5">
      <c r="A1367" s="163" t="s">
        <v>2864</v>
      </c>
      <c r="B1367" s="123" t="s">
        <v>1478</v>
      </c>
      <c r="C1367" s="144"/>
      <c r="D1367" s="130"/>
      <c r="E1367" s="168" t="e">
        <f t="shared" si="21"/>
        <v>#DIV/0!</v>
      </c>
    </row>
    <row r="1368" spans="1:5">
      <c r="A1368" s="163" t="s">
        <v>2865</v>
      </c>
      <c r="B1368" s="123" t="s">
        <v>1479</v>
      </c>
      <c r="C1368" s="144"/>
      <c r="D1368" s="130"/>
      <c r="E1368" s="168" t="e">
        <f t="shared" si="21"/>
        <v>#DIV/0!</v>
      </c>
    </row>
    <row r="1369" spans="1:5">
      <c r="A1369" s="163" t="s">
        <v>2866</v>
      </c>
      <c r="B1369" s="123" t="s">
        <v>1480</v>
      </c>
      <c r="C1369" s="144">
        <v>21</v>
      </c>
      <c r="D1369" s="130">
        <v>21</v>
      </c>
      <c r="E1369" s="168">
        <f t="shared" si="21"/>
        <v>1</v>
      </c>
    </row>
    <row r="1370" spans="1:5">
      <c r="A1370" s="163" t="s">
        <v>2867</v>
      </c>
      <c r="B1370" s="123" t="s">
        <v>3124</v>
      </c>
      <c r="C1370" s="144"/>
      <c r="D1370" s="130"/>
      <c r="E1370" s="168" t="e">
        <f t="shared" si="21"/>
        <v>#DIV/0!</v>
      </c>
    </row>
    <row r="1371" spans="1:5">
      <c r="A1371" s="162" t="s">
        <v>2868</v>
      </c>
      <c r="B1371" s="122" t="s">
        <v>3125</v>
      </c>
      <c r="C1371" s="143">
        <v>1500</v>
      </c>
      <c r="D1371" s="130">
        <v>1737</v>
      </c>
      <c r="E1371" s="168">
        <f t="shared" si="21"/>
        <v>0.86</v>
      </c>
    </row>
    <row r="1372" spans="1:5">
      <c r="A1372" s="162" t="s">
        <v>2869</v>
      </c>
      <c r="B1372" s="122" t="s">
        <v>3126</v>
      </c>
      <c r="C1372" s="143">
        <f>SUM(C1373:C1374)</f>
        <v>1415</v>
      </c>
      <c r="D1372" s="130">
        <v>2712</v>
      </c>
      <c r="E1372" s="168">
        <f t="shared" si="21"/>
        <v>0.52</v>
      </c>
    </row>
    <row r="1373" spans="1:5">
      <c r="A1373" s="163" t="s">
        <v>2870</v>
      </c>
      <c r="B1373" s="123" t="s">
        <v>3127</v>
      </c>
      <c r="C1373" s="144"/>
      <c r="D1373" s="130"/>
      <c r="E1373" s="168" t="e">
        <f t="shared" si="21"/>
        <v>#DIV/0!</v>
      </c>
    </row>
    <row r="1374" spans="1:5">
      <c r="A1374" s="163" t="s">
        <v>2871</v>
      </c>
      <c r="B1374" s="123" t="s">
        <v>3128</v>
      </c>
      <c r="C1374" s="144">
        <f>SUM(C1375)</f>
        <v>1415</v>
      </c>
      <c r="D1374" s="130">
        <v>2712</v>
      </c>
      <c r="E1374" s="168">
        <f t="shared" si="21"/>
        <v>0.52</v>
      </c>
    </row>
    <row r="1375" spans="1:5">
      <c r="A1375" s="163" t="s">
        <v>2872</v>
      </c>
      <c r="B1375" s="123" t="s">
        <v>1481</v>
      </c>
      <c r="C1375" s="144">
        <v>1415</v>
      </c>
      <c r="D1375" s="130">
        <v>2712</v>
      </c>
      <c r="E1375" s="168">
        <f t="shared" si="21"/>
        <v>0.52</v>
      </c>
    </row>
    <row r="1376" spans="1:5">
      <c r="A1376" s="162" t="s">
        <v>2873</v>
      </c>
      <c r="B1376" s="122" t="s">
        <v>3129</v>
      </c>
      <c r="C1376" s="145">
        <f>SUM(C1377+C1378+C1379)</f>
        <v>0</v>
      </c>
      <c r="D1376" s="130"/>
      <c r="E1376" s="168" t="e">
        <f t="shared" si="21"/>
        <v>#DIV/0!</v>
      </c>
    </row>
    <row r="1377" spans="1:5">
      <c r="A1377" s="163" t="s">
        <v>2874</v>
      </c>
      <c r="B1377" s="123" t="s">
        <v>3130</v>
      </c>
      <c r="C1377" s="146"/>
      <c r="D1377" s="130"/>
      <c r="E1377" s="168" t="e">
        <f t="shared" si="21"/>
        <v>#DIV/0!</v>
      </c>
    </row>
    <row r="1378" spans="1:5">
      <c r="A1378" s="163" t="s">
        <v>2875</v>
      </c>
      <c r="B1378" s="123" t="s">
        <v>3131</v>
      </c>
      <c r="C1378" s="146"/>
      <c r="D1378" s="130"/>
      <c r="E1378" s="168" t="e">
        <f t="shared" si="21"/>
        <v>#DIV/0!</v>
      </c>
    </row>
    <row r="1379" spans="1:5">
      <c r="A1379" s="163" t="s">
        <v>2876</v>
      </c>
      <c r="B1379" s="123" t="s">
        <v>3132</v>
      </c>
      <c r="C1379" s="146">
        <f>SUM(C1380:C1383)</f>
        <v>0</v>
      </c>
      <c r="D1379" s="130"/>
      <c r="E1379" s="168" t="e">
        <f t="shared" si="21"/>
        <v>#DIV/0!</v>
      </c>
    </row>
    <row r="1380" spans="1:5">
      <c r="A1380" s="163" t="s">
        <v>2877</v>
      </c>
      <c r="B1380" s="123" t="s">
        <v>1482</v>
      </c>
      <c r="C1380" s="146"/>
      <c r="D1380" s="130"/>
      <c r="E1380" s="168" t="e">
        <f t="shared" si="21"/>
        <v>#DIV/0!</v>
      </c>
    </row>
    <row r="1381" spans="1:5">
      <c r="A1381" s="163" t="s">
        <v>2878</v>
      </c>
      <c r="B1381" s="123" t="s">
        <v>1483</v>
      </c>
      <c r="C1381" s="146"/>
      <c r="D1381" s="130"/>
      <c r="E1381" s="168" t="e">
        <f t="shared" si="21"/>
        <v>#DIV/0!</v>
      </c>
    </row>
    <row r="1382" spans="1:5">
      <c r="A1382" s="163" t="s">
        <v>2879</v>
      </c>
      <c r="B1382" s="123" t="s">
        <v>1484</v>
      </c>
      <c r="C1382" s="146"/>
      <c r="D1382" s="130"/>
      <c r="E1382" s="168" t="e">
        <f t="shared" si="21"/>
        <v>#DIV/0!</v>
      </c>
    </row>
    <row r="1383" spans="1:5">
      <c r="A1383" s="163" t="s">
        <v>2880</v>
      </c>
      <c r="B1383" s="123" t="s">
        <v>1485</v>
      </c>
      <c r="C1383" s="146"/>
      <c r="D1383" s="130"/>
      <c r="E1383" s="168" t="e">
        <f t="shared" si="21"/>
        <v>#DIV/0!</v>
      </c>
    </row>
    <row r="1384" spans="1:5">
      <c r="A1384" s="162" t="s">
        <v>2881</v>
      </c>
      <c r="B1384" s="122" t="s">
        <v>3133</v>
      </c>
      <c r="C1384" s="145">
        <f>SUM(C1385:C1387)</f>
        <v>2802</v>
      </c>
      <c r="D1384" s="130">
        <v>2806</v>
      </c>
      <c r="E1384" s="168">
        <f t="shared" si="21"/>
        <v>1</v>
      </c>
    </row>
    <row r="1385" spans="1:5">
      <c r="A1385" s="163" t="s">
        <v>2882</v>
      </c>
      <c r="B1385" s="123" t="s">
        <v>3134</v>
      </c>
      <c r="C1385" s="146"/>
      <c r="D1385" s="130"/>
      <c r="E1385" s="168" t="e">
        <f t="shared" si="21"/>
        <v>#DIV/0!</v>
      </c>
    </row>
    <row r="1386" spans="1:5">
      <c r="A1386" s="163" t="s">
        <v>2883</v>
      </c>
      <c r="B1386" s="123" t="s">
        <v>3135</v>
      </c>
      <c r="C1386" s="146"/>
      <c r="D1386" s="130"/>
      <c r="E1386" s="168" t="e">
        <f t="shared" si="21"/>
        <v>#DIV/0!</v>
      </c>
    </row>
    <row r="1387" spans="1:5">
      <c r="A1387" s="163" t="s">
        <v>2884</v>
      </c>
      <c r="B1387" s="123" t="s">
        <v>3136</v>
      </c>
      <c r="C1387" s="146">
        <f>SUM(C1388:C1391)</f>
        <v>2802</v>
      </c>
      <c r="D1387" s="130">
        <v>2806</v>
      </c>
      <c r="E1387" s="168">
        <f t="shared" si="21"/>
        <v>1</v>
      </c>
    </row>
    <row r="1388" spans="1:5">
      <c r="A1388" s="163" t="s">
        <v>2885</v>
      </c>
      <c r="B1388" s="123" t="s">
        <v>1486</v>
      </c>
      <c r="C1388" s="146">
        <v>2802</v>
      </c>
      <c r="D1388" s="130">
        <v>2806</v>
      </c>
      <c r="E1388" s="168">
        <f t="shared" si="21"/>
        <v>1</v>
      </c>
    </row>
    <row r="1389" spans="1:5">
      <c r="A1389" s="163" t="s">
        <v>2886</v>
      </c>
      <c r="B1389" s="123" t="s">
        <v>1487</v>
      </c>
      <c r="C1389" s="146"/>
      <c r="D1389" s="130"/>
      <c r="E1389" s="168" t="e">
        <f t="shared" si="21"/>
        <v>#DIV/0!</v>
      </c>
    </row>
    <row r="1390" spans="1:5">
      <c r="A1390" s="163" t="s">
        <v>2887</v>
      </c>
      <c r="B1390" s="123" t="s">
        <v>1488</v>
      </c>
      <c r="C1390" s="146"/>
      <c r="D1390" s="130"/>
      <c r="E1390" s="168" t="e">
        <f t="shared" si="21"/>
        <v>#DIV/0!</v>
      </c>
    </row>
    <row r="1391" spans="1:5">
      <c r="A1391" s="163" t="s">
        <v>2888</v>
      </c>
      <c r="B1391" s="123" t="s">
        <v>1489</v>
      </c>
      <c r="C1391" s="146"/>
      <c r="D1391" s="130"/>
      <c r="E1391" s="168" t="e">
        <f t="shared" si="21"/>
        <v>#DIV/0!</v>
      </c>
    </row>
    <row r="1392" spans="1:5">
      <c r="A1392" s="162" t="s">
        <v>2889</v>
      </c>
      <c r="B1392" s="122" t="s">
        <v>3137</v>
      </c>
      <c r="C1392" s="145">
        <f>SUM(C1393:C1395)</f>
        <v>4</v>
      </c>
      <c r="D1392" s="130"/>
      <c r="E1392" s="168" t="e">
        <f t="shared" si="21"/>
        <v>#DIV/0!</v>
      </c>
    </row>
    <row r="1393" spans="1:5">
      <c r="A1393" s="163" t="s">
        <v>2890</v>
      </c>
      <c r="B1393" s="123" t="s">
        <v>3138</v>
      </c>
      <c r="C1393" s="146"/>
      <c r="D1393" s="130"/>
      <c r="E1393" s="168" t="e">
        <f t="shared" si="21"/>
        <v>#DIV/0!</v>
      </c>
    </row>
    <row r="1394" spans="1:5">
      <c r="A1394" s="163" t="s">
        <v>2891</v>
      </c>
      <c r="B1394" s="123" t="s">
        <v>3139</v>
      </c>
      <c r="C1394" s="146"/>
      <c r="D1394" s="130"/>
      <c r="E1394" s="168" t="e">
        <f t="shared" si="21"/>
        <v>#DIV/0!</v>
      </c>
    </row>
    <row r="1395" spans="1:5">
      <c r="A1395" s="163" t="s">
        <v>2892</v>
      </c>
      <c r="B1395" s="123" t="s">
        <v>3140</v>
      </c>
      <c r="C1395" s="146">
        <v>4</v>
      </c>
      <c r="D1395" s="130"/>
      <c r="E1395" s="168" t="e">
        <f t="shared" si="21"/>
        <v>#DIV/0!</v>
      </c>
    </row>
    <row r="1396" spans="1:5">
      <c r="B1396" s="178"/>
      <c r="C1396" s="147"/>
      <c r="D1396" s="130"/>
      <c r="E1396" s="168" t="e">
        <f t="shared" si="21"/>
        <v>#DIV/0!</v>
      </c>
    </row>
    <row r="1397" spans="1:5">
      <c r="B1397" s="133" t="s">
        <v>3141</v>
      </c>
      <c r="C1397" s="147">
        <v>58898</v>
      </c>
      <c r="D1397" s="151">
        <v>63218</v>
      </c>
      <c r="E1397" s="168">
        <f t="shared" si="21"/>
        <v>0.93</v>
      </c>
    </row>
    <row r="1398" spans="1:5">
      <c r="B1398" s="134" t="s">
        <v>3129</v>
      </c>
      <c r="C1398" s="147"/>
      <c r="D1398" s="152"/>
      <c r="E1398" s="168" t="e">
        <f t="shared" si="21"/>
        <v>#DIV/0!</v>
      </c>
    </row>
    <row r="1399" spans="1:5">
      <c r="B1399" s="134" t="s">
        <v>9</v>
      </c>
      <c r="C1399" s="147">
        <v>25754</v>
      </c>
      <c r="D1399" s="151">
        <v>22664</v>
      </c>
      <c r="E1399" s="168">
        <f t="shared" si="21"/>
        <v>1.1399999999999999</v>
      </c>
    </row>
    <row r="1400" spans="1:5">
      <c r="B1400" s="135" t="s">
        <v>3142</v>
      </c>
      <c r="C1400" s="148">
        <v>1591</v>
      </c>
      <c r="D1400" s="151">
        <v>1551</v>
      </c>
      <c r="E1400" s="168">
        <f t="shared" si="21"/>
        <v>1.03</v>
      </c>
    </row>
    <row r="1401" spans="1:5">
      <c r="B1401" s="135" t="s">
        <v>3143</v>
      </c>
      <c r="C1401" s="148">
        <v>1591</v>
      </c>
      <c r="D1401" s="151">
        <v>1551</v>
      </c>
      <c r="E1401" s="168">
        <f t="shared" si="21"/>
        <v>1.03</v>
      </c>
    </row>
    <row r="1402" spans="1:5">
      <c r="B1402" s="136" t="s">
        <v>3144</v>
      </c>
      <c r="C1402" s="149"/>
      <c r="D1402" s="151"/>
      <c r="E1402" s="168" t="e">
        <f t="shared" si="21"/>
        <v>#DIV/0!</v>
      </c>
    </row>
    <row r="1403" spans="1:5">
      <c r="B1403" s="136" t="s">
        <v>3145</v>
      </c>
      <c r="C1403" s="147"/>
      <c r="D1403" s="151"/>
      <c r="E1403" s="168" t="e">
        <f t="shared" si="21"/>
        <v>#DIV/0!</v>
      </c>
    </row>
    <row r="1404" spans="1:5">
      <c r="B1404" s="135" t="s">
        <v>3146</v>
      </c>
      <c r="C1404" s="147">
        <v>9725</v>
      </c>
      <c r="D1404" s="153">
        <v>11656</v>
      </c>
      <c r="E1404" s="168">
        <f t="shared" si="21"/>
        <v>0.83</v>
      </c>
    </row>
    <row r="1405" spans="1:5">
      <c r="B1405" s="137" t="s">
        <v>3147</v>
      </c>
      <c r="C1405" s="147"/>
      <c r="D1405" s="153"/>
      <c r="E1405" s="168" t="e">
        <f t="shared" si="21"/>
        <v>#DIV/0!</v>
      </c>
    </row>
    <row r="1406" spans="1:5">
      <c r="B1406" s="136" t="s">
        <v>3148</v>
      </c>
      <c r="C1406" s="147"/>
      <c r="D1406" s="153"/>
      <c r="E1406" s="168" t="e">
        <f t="shared" si="21"/>
        <v>#DIV/0!</v>
      </c>
    </row>
    <row r="1407" spans="1:5">
      <c r="B1407" s="138" t="s">
        <v>3149</v>
      </c>
      <c r="C1407" s="147"/>
      <c r="D1407" s="153"/>
      <c r="E1407" s="168" t="e">
        <f t="shared" si="21"/>
        <v>#DIV/0!</v>
      </c>
    </row>
    <row r="1408" spans="1:5">
      <c r="B1408" s="139" t="s">
        <v>3150</v>
      </c>
      <c r="C1408" s="147"/>
      <c r="D1408" s="153"/>
      <c r="E1408" s="168" t="e">
        <f t="shared" si="21"/>
        <v>#DIV/0!</v>
      </c>
    </row>
    <row r="1409" spans="2:5">
      <c r="B1409" s="139" t="s">
        <v>3151</v>
      </c>
      <c r="C1409" s="147"/>
      <c r="D1409" s="153"/>
      <c r="E1409" s="168" t="e">
        <f t="shared" si="21"/>
        <v>#DIV/0!</v>
      </c>
    </row>
    <row r="1410" spans="2:5">
      <c r="B1410" s="139" t="s">
        <v>3152</v>
      </c>
      <c r="C1410" s="147"/>
      <c r="D1410" s="153"/>
      <c r="E1410" s="168" t="e">
        <f t="shared" si="21"/>
        <v>#DIV/0!</v>
      </c>
    </row>
    <row r="1411" spans="2:5">
      <c r="B1411" s="140" t="s">
        <v>3153</v>
      </c>
      <c r="C1411" s="147"/>
      <c r="D1411" s="153"/>
      <c r="E1411" s="168" t="e">
        <f t="shared" si="21"/>
        <v>#DIV/0!</v>
      </c>
    </row>
    <row r="1412" spans="2:5">
      <c r="B1412" s="132" t="s">
        <v>3154</v>
      </c>
      <c r="C1412" s="147">
        <v>14438</v>
      </c>
      <c r="D1412" s="153">
        <v>9457</v>
      </c>
      <c r="E1412" s="168">
        <f t="shared" si="21"/>
        <v>1.53</v>
      </c>
    </row>
    <row r="1413" spans="2:5">
      <c r="B1413" s="133" t="s">
        <v>3155</v>
      </c>
      <c r="C1413" s="147">
        <v>84652</v>
      </c>
      <c r="D1413" s="151">
        <v>85882</v>
      </c>
      <c r="E1413" s="168">
        <f t="shared" si="21"/>
        <v>0.99</v>
      </c>
    </row>
    <row r="1415" spans="2:5" ht="80.45" customHeight="1">
      <c r="B1415" s="230" t="s">
        <v>3156</v>
      </c>
      <c r="C1415" s="230"/>
      <c r="D1415" s="230"/>
      <c r="E1415" s="230"/>
    </row>
  </sheetData>
  <mergeCells count="2">
    <mergeCell ref="B2:E2"/>
    <mergeCell ref="B1415:E1415"/>
  </mergeCells>
  <phoneticPr fontId="37" type="noConversion"/>
  <pageMargins left="0.23622047244094491" right="0.23622047244094491" top="0.74803149606299213" bottom="0.74803149606299213" header="0.31496062992125984" footer="0.31496062992125984"/>
  <pageSetup paperSize="9" fitToHeight="0" orientation="portrait"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tabColor theme="6" tint="-0.249977111117893"/>
  </sheetPr>
  <dimension ref="A1:K26"/>
  <sheetViews>
    <sheetView workbookViewId="0">
      <selection activeCell="A10" sqref="A10"/>
    </sheetView>
  </sheetViews>
  <sheetFormatPr defaultColWidth="9" defaultRowHeight="11.25"/>
  <cols>
    <col min="1" max="1" width="37.625" style="29" customWidth="1"/>
    <col min="2" max="2" width="11.125" style="29" customWidth="1"/>
    <col min="3" max="3" width="14.875" style="29" customWidth="1"/>
    <col min="4" max="4" width="15.5" style="29" customWidth="1"/>
    <col min="5" max="5" width="20.75" style="29" customWidth="1"/>
    <col min="6" max="246" width="9" style="29"/>
    <col min="247" max="247" width="20.125" style="29" customWidth="1"/>
    <col min="248" max="248" width="9.625" style="29" customWidth="1"/>
    <col min="249" max="249" width="8.625" style="29" customWidth="1"/>
    <col min="250" max="250" width="8.875" style="29" customWidth="1"/>
    <col min="251" max="253" width="7.625" style="29" customWidth="1"/>
    <col min="254" max="254" width="8.125" style="29" customWidth="1"/>
    <col min="255" max="255" width="7.625" style="29" customWidth="1"/>
    <col min="256" max="256" width="9" style="29" customWidth="1"/>
    <col min="257" max="502" width="9" style="29"/>
    <col min="503" max="503" width="20.125" style="29" customWidth="1"/>
    <col min="504" max="504" width="9.625" style="29" customWidth="1"/>
    <col min="505" max="505" width="8.625" style="29" customWidth="1"/>
    <col min="506" max="506" width="8.875" style="29" customWidth="1"/>
    <col min="507" max="509" width="7.625" style="29" customWidth="1"/>
    <col min="510" max="510" width="8.125" style="29" customWidth="1"/>
    <col min="511" max="511" width="7.625" style="29" customWidth="1"/>
    <col min="512" max="512" width="9" style="29" customWidth="1"/>
    <col min="513" max="758" width="9" style="29"/>
    <col min="759" max="759" width="20.125" style="29" customWidth="1"/>
    <col min="760" max="760" width="9.625" style="29" customWidth="1"/>
    <col min="761" max="761" width="8.625" style="29" customWidth="1"/>
    <col min="762" max="762" width="8.875" style="29" customWidth="1"/>
    <col min="763" max="765" width="7.625" style="29" customWidth="1"/>
    <col min="766" max="766" width="8.125" style="29" customWidth="1"/>
    <col min="767" max="767" width="7.625" style="29" customWidth="1"/>
    <col min="768" max="768" width="9" style="29" customWidth="1"/>
    <col min="769" max="1014" width="9" style="29"/>
    <col min="1015" max="1015" width="20.125" style="29" customWidth="1"/>
    <col min="1016" max="1016" width="9.625" style="29" customWidth="1"/>
    <col min="1017" max="1017" width="8.625" style="29" customWidth="1"/>
    <col min="1018" max="1018" width="8.875" style="29" customWidth="1"/>
    <col min="1019" max="1021" width="7.625" style="29" customWidth="1"/>
    <col min="1022" max="1022" width="8.125" style="29" customWidth="1"/>
    <col min="1023" max="1023" width="7.625" style="29" customWidth="1"/>
    <col min="1024" max="1024" width="9" style="29" customWidth="1"/>
    <col min="1025" max="1270" width="9" style="29"/>
    <col min="1271" max="1271" width="20.125" style="29" customWidth="1"/>
    <col min="1272" max="1272" width="9.625" style="29" customWidth="1"/>
    <col min="1273" max="1273" width="8.625" style="29" customWidth="1"/>
    <col min="1274" max="1274" width="8.875" style="29" customWidth="1"/>
    <col min="1275" max="1277" width="7.625" style="29" customWidth="1"/>
    <col min="1278" max="1278" width="8.125" style="29" customWidth="1"/>
    <col min="1279" max="1279" width="7.625" style="29" customWidth="1"/>
    <col min="1280" max="1280" width="9" style="29" customWidth="1"/>
    <col min="1281" max="1526" width="9" style="29"/>
    <col min="1527" max="1527" width="20.125" style="29" customWidth="1"/>
    <col min="1528" max="1528" width="9.625" style="29" customWidth="1"/>
    <col min="1529" max="1529" width="8.625" style="29" customWidth="1"/>
    <col min="1530" max="1530" width="8.875" style="29" customWidth="1"/>
    <col min="1531" max="1533" width="7.625" style="29" customWidth="1"/>
    <col min="1534" max="1534" width="8.125" style="29" customWidth="1"/>
    <col min="1535" max="1535" width="7.625" style="29" customWidth="1"/>
    <col min="1536" max="1536" width="9" style="29" customWidth="1"/>
    <col min="1537" max="1782" width="9" style="29"/>
    <col min="1783" max="1783" width="20.125" style="29" customWidth="1"/>
    <col min="1784" max="1784" width="9.625" style="29" customWidth="1"/>
    <col min="1785" max="1785" width="8.625" style="29" customWidth="1"/>
    <col min="1786" max="1786" width="8.875" style="29" customWidth="1"/>
    <col min="1787" max="1789" width="7.625" style="29" customWidth="1"/>
    <col min="1790" max="1790" width="8.125" style="29" customWidth="1"/>
    <col min="1791" max="1791" width="7.625" style="29" customWidth="1"/>
    <col min="1792" max="1792" width="9" style="29" customWidth="1"/>
    <col min="1793" max="2038" width="9" style="29"/>
    <col min="2039" max="2039" width="20.125" style="29" customWidth="1"/>
    <col min="2040" max="2040" width="9.625" style="29" customWidth="1"/>
    <col min="2041" max="2041" width="8.625" style="29" customWidth="1"/>
    <col min="2042" max="2042" width="8.875" style="29" customWidth="1"/>
    <col min="2043" max="2045" width="7.625" style="29" customWidth="1"/>
    <col min="2046" max="2046" width="8.125" style="29" customWidth="1"/>
    <col min="2047" max="2047" width="7.625" style="29" customWidth="1"/>
    <col min="2048" max="2048" width="9" style="29" customWidth="1"/>
    <col min="2049" max="2294" width="9" style="29"/>
    <col min="2295" max="2295" width="20.125" style="29" customWidth="1"/>
    <col min="2296" max="2296" width="9.625" style="29" customWidth="1"/>
    <col min="2297" max="2297" width="8.625" style="29" customWidth="1"/>
    <col min="2298" max="2298" width="8.875" style="29" customWidth="1"/>
    <col min="2299" max="2301" width="7.625" style="29" customWidth="1"/>
    <col min="2302" max="2302" width="8.125" style="29" customWidth="1"/>
    <col min="2303" max="2303" width="7.625" style="29" customWidth="1"/>
    <col min="2304" max="2304" width="9" style="29" customWidth="1"/>
    <col min="2305" max="2550" width="9" style="29"/>
    <col min="2551" max="2551" width="20.125" style="29" customWidth="1"/>
    <col min="2552" max="2552" width="9.625" style="29" customWidth="1"/>
    <col min="2553" max="2553" width="8.625" style="29" customWidth="1"/>
    <col min="2554" max="2554" width="8.875" style="29" customWidth="1"/>
    <col min="2555" max="2557" width="7.625" style="29" customWidth="1"/>
    <col min="2558" max="2558" width="8.125" style="29" customWidth="1"/>
    <col min="2559" max="2559" width="7.625" style="29" customWidth="1"/>
    <col min="2560" max="2560" width="9" style="29" customWidth="1"/>
    <col min="2561" max="2806" width="9" style="29"/>
    <col min="2807" max="2807" width="20.125" style="29" customWidth="1"/>
    <col min="2808" max="2808" width="9.625" style="29" customWidth="1"/>
    <col min="2809" max="2809" width="8.625" style="29" customWidth="1"/>
    <col min="2810" max="2810" width="8.875" style="29" customWidth="1"/>
    <col min="2811" max="2813" width="7.625" style="29" customWidth="1"/>
    <col min="2814" max="2814" width="8.125" style="29" customWidth="1"/>
    <col min="2815" max="2815" width="7.625" style="29" customWidth="1"/>
    <col min="2816" max="2816" width="9" style="29" customWidth="1"/>
    <col min="2817" max="3062" width="9" style="29"/>
    <col min="3063" max="3063" width="20.125" style="29" customWidth="1"/>
    <col min="3064" max="3064" width="9.625" style="29" customWidth="1"/>
    <col min="3065" max="3065" width="8.625" style="29" customWidth="1"/>
    <col min="3066" max="3066" width="8.875" style="29" customWidth="1"/>
    <col min="3067" max="3069" width="7.625" style="29" customWidth="1"/>
    <col min="3070" max="3070" width="8.125" style="29" customWidth="1"/>
    <col min="3071" max="3071" width="7.625" style="29" customWidth="1"/>
    <col min="3072" max="3072" width="9" style="29" customWidth="1"/>
    <col min="3073" max="3318" width="9" style="29"/>
    <col min="3319" max="3319" width="20.125" style="29" customWidth="1"/>
    <col min="3320" max="3320" width="9.625" style="29" customWidth="1"/>
    <col min="3321" max="3321" width="8.625" style="29" customWidth="1"/>
    <col min="3322" max="3322" width="8.875" style="29" customWidth="1"/>
    <col min="3323" max="3325" width="7.625" style="29" customWidth="1"/>
    <col min="3326" max="3326" width="8.125" style="29" customWidth="1"/>
    <col min="3327" max="3327" width="7.625" style="29" customWidth="1"/>
    <col min="3328" max="3328" width="9" style="29" customWidth="1"/>
    <col min="3329" max="3574" width="9" style="29"/>
    <col min="3575" max="3575" width="20.125" style="29" customWidth="1"/>
    <col min="3576" max="3576" width="9.625" style="29" customWidth="1"/>
    <col min="3577" max="3577" width="8.625" style="29" customWidth="1"/>
    <col min="3578" max="3578" width="8.875" style="29" customWidth="1"/>
    <col min="3579" max="3581" width="7.625" style="29" customWidth="1"/>
    <col min="3582" max="3582" width="8.125" style="29" customWidth="1"/>
    <col min="3583" max="3583" width="7.625" style="29" customWidth="1"/>
    <col min="3584" max="3584" width="9" style="29" customWidth="1"/>
    <col min="3585" max="3830" width="9" style="29"/>
    <col min="3831" max="3831" width="20.125" style="29" customWidth="1"/>
    <col min="3832" max="3832" width="9.625" style="29" customWidth="1"/>
    <col min="3833" max="3833" width="8.625" style="29" customWidth="1"/>
    <col min="3834" max="3834" width="8.875" style="29" customWidth="1"/>
    <col min="3835" max="3837" width="7.625" style="29" customWidth="1"/>
    <col min="3838" max="3838" width="8.125" style="29" customWidth="1"/>
    <col min="3839" max="3839" width="7.625" style="29" customWidth="1"/>
    <col min="3840" max="3840" width="9" style="29" customWidth="1"/>
    <col min="3841" max="4086" width="9" style="29"/>
    <col min="4087" max="4087" width="20.125" style="29" customWidth="1"/>
    <col min="4088" max="4088" width="9.625" style="29" customWidth="1"/>
    <col min="4089" max="4089" width="8.625" style="29" customWidth="1"/>
    <col min="4090" max="4090" width="8.875" style="29" customWidth="1"/>
    <col min="4091" max="4093" width="7.625" style="29" customWidth="1"/>
    <col min="4094" max="4094" width="8.125" style="29" customWidth="1"/>
    <col min="4095" max="4095" width="7.625" style="29" customWidth="1"/>
    <col min="4096" max="4096" width="9" style="29" customWidth="1"/>
    <col min="4097" max="4342" width="9" style="29"/>
    <col min="4343" max="4343" width="20.125" style="29" customWidth="1"/>
    <col min="4344" max="4344" width="9.625" style="29" customWidth="1"/>
    <col min="4345" max="4345" width="8.625" style="29" customWidth="1"/>
    <col min="4346" max="4346" width="8.875" style="29" customWidth="1"/>
    <col min="4347" max="4349" width="7.625" style="29" customWidth="1"/>
    <col min="4350" max="4350" width="8.125" style="29" customWidth="1"/>
    <col min="4351" max="4351" width="7.625" style="29" customWidth="1"/>
    <col min="4352" max="4352" width="9" style="29" customWidth="1"/>
    <col min="4353" max="4598" width="9" style="29"/>
    <col min="4599" max="4599" width="20.125" style="29" customWidth="1"/>
    <col min="4600" max="4600" width="9.625" style="29" customWidth="1"/>
    <col min="4601" max="4601" width="8.625" style="29" customWidth="1"/>
    <col min="4602" max="4602" width="8.875" style="29" customWidth="1"/>
    <col min="4603" max="4605" width="7.625" style="29" customWidth="1"/>
    <col min="4606" max="4606" width="8.125" style="29" customWidth="1"/>
    <col min="4607" max="4607" width="7.625" style="29" customWidth="1"/>
    <col min="4608" max="4608" width="9" style="29" customWidth="1"/>
    <col min="4609" max="4854" width="9" style="29"/>
    <col min="4855" max="4855" width="20.125" style="29" customWidth="1"/>
    <col min="4856" max="4856" width="9.625" style="29" customWidth="1"/>
    <col min="4857" max="4857" width="8.625" style="29" customWidth="1"/>
    <col min="4858" max="4858" width="8.875" style="29" customWidth="1"/>
    <col min="4859" max="4861" width="7.625" style="29" customWidth="1"/>
    <col min="4862" max="4862" width="8.125" style="29" customWidth="1"/>
    <col min="4863" max="4863" width="7.625" style="29" customWidth="1"/>
    <col min="4864" max="4864" width="9" style="29" customWidth="1"/>
    <col min="4865" max="5110" width="9" style="29"/>
    <col min="5111" max="5111" width="20.125" style="29" customWidth="1"/>
    <col min="5112" max="5112" width="9.625" style="29" customWidth="1"/>
    <col min="5113" max="5113" width="8.625" style="29" customWidth="1"/>
    <col min="5114" max="5114" width="8.875" style="29" customWidth="1"/>
    <col min="5115" max="5117" width="7.625" style="29" customWidth="1"/>
    <col min="5118" max="5118" width="8.125" style="29" customWidth="1"/>
    <col min="5119" max="5119" width="7.625" style="29" customWidth="1"/>
    <col min="5120" max="5120" width="9" style="29" customWidth="1"/>
    <col min="5121" max="5366" width="9" style="29"/>
    <col min="5367" max="5367" width="20.125" style="29" customWidth="1"/>
    <col min="5368" max="5368" width="9.625" style="29" customWidth="1"/>
    <col min="5369" max="5369" width="8.625" style="29" customWidth="1"/>
    <col min="5370" max="5370" width="8.875" style="29" customWidth="1"/>
    <col min="5371" max="5373" width="7.625" style="29" customWidth="1"/>
    <col min="5374" max="5374" width="8.125" style="29" customWidth="1"/>
    <col min="5375" max="5375" width="7.625" style="29" customWidth="1"/>
    <col min="5376" max="5376" width="9" style="29" customWidth="1"/>
    <col min="5377" max="5622" width="9" style="29"/>
    <col min="5623" max="5623" width="20.125" style="29" customWidth="1"/>
    <col min="5624" max="5624" width="9.625" style="29" customWidth="1"/>
    <col min="5625" max="5625" width="8.625" style="29" customWidth="1"/>
    <col min="5626" max="5626" width="8.875" style="29" customWidth="1"/>
    <col min="5627" max="5629" width="7.625" style="29" customWidth="1"/>
    <col min="5630" max="5630" width="8.125" style="29" customWidth="1"/>
    <col min="5631" max="5631" width="7.625" style="29" customWidth="1"/>
    <col min="5632" max="5632" width="9" style="29" customWidth="1"/>
    <col min="5633" max="5878" width="9" style="29"/>
    <col min="5879" max="5879" width="20.125" style="29" customWidth="1"/>
    <col min="5880" max="5880" width="9.625" style="29" customWidth="1"/>
    <col min="5881" max="5881" width="8.625" style="29" customWidth="1"/>
    <col min="5882" max="5882" width="8.875" style="29" customWidth="1"/>
    <col min="5883" max="5885" width="7.625" style="29" customWidth="1"/>
    <col min="5886" max="5886" width="8.125" style="29" customWidth="1"/>
    <col min="5887" max="5887" width="7.625" style="29" customWidth="1"/>
    <col min="5888" max="5888" width="9" style="29" customWidth="1"/>
    <col min="5889" max="6134" width="9" style="29"/>
    <col min="6135" max="6135" width="20.125" style="29" customWidth="1"/>
    <col min="6136" max="6136" width="9.625" style="29" customWidth="1"/>
    <col min="6137" max="6137" width="8.625" style="29" customWidth="1"/>
    <col min="6138" max="6138" width="8.875" style="29" customWidth="1"/>
    <col min="6139" max="6141" width="7.625" style="29" customWidth="1"/>
    <col min="6142" max="6142" width="8.125" style="29" customWidth="1"/>
    <col min="6143" max="6143" width="7.625" style="29" customWidth="1"/>
    <col min="6144" max="6144" width="9" style="29" customWidth="1"/>
    <col min="6145" max="6390" width="9" style="29"/>
    <col min="6391" max="6391" width="20.125" style="29" customWidth="1"/>
    <col min="6392" max="6392" width="9.625" style="29" customWidth="1"/>
    <col min="6393" max="6393" width="8.625" style="29" customWidth="1"/>
    <col min="6394" max="6394" width="8.875" style="29" customWidth="1"/>
    <col min="6395" max="6397" width="7.625" style="29" customWidth="1"/>
    <col min="6398" max="6398" width="8.125" style="29" customWidth="1"/>
    <col min="6399" max="6399" width="7.625" style="29" customWidth="1"/>
    <col min="6400" max="6400" width="9" style="29" customWidth="1"/>
    <col min="6401" max="6646" width="9" style="29"/>
    <col min="6647" max="6647" width="20.125" style="29" customWidth="1"/>
    <col min="6648" max="6648" width="9.625" style="29" customWidth="1"/>
    <col min="6649" max="6649" width="8.625" style="29" customWidth="1"/>
    <col min="6650" max="6650" width="8.875" style="29" customWidth="1"/>
    <col min="6651" max="6653" width="7.625" style="29" customWidth="1"/>
    <col min="6654" max="6654" width="8.125" style="29" customWidth="1"/>
    <col min="6655" max="6655" width="7.625" style="29" customWidth="1"/>
    <col min="6656" max="6656" width="9" style="29" customWidth="1"/>
    <col min="6657" max="6902" width="9" style="29"/>
    <col min="6903" max="6903" width="20.125" style="29" customWidth="1"/>
    <col min="6904" max="6904" width="9.625" style="29" customWidth="1"/>
    <col min="6905" max="6905" width="8.625" style="29" customWidth="1"/>
    <col min="6906" max="6906" width="8.875" style="29" customWidth="1"/>
    <col min="6907" max="6909" width="7.625" style="29" customWidth="1"/>
    <col min="6910" max="6910" width="8.125" style="29" customWidth="1"/>
    <col min="6911" max="6911" width="7.625" style="29" customWidth="1"/>
    <col min="6912" max="6912" width="9" style="29" customWidth="1"/>
    <col min="6913" max="7158" width="9" style="29"/>
    <col min="7159" max="7159" width="20.125" style="29" customWidth="1"/>
    <col min="7160" max="7160" width="9.625" style="29" customWidth="1"/>
    <col min="7161" max="7161" width="8.625" style="29" customWidth="1"/>
    <col min="7162" max="7162" width="8.875" style="29" customWidth="1"/>
    <col min="7163" max="7165" width="7.625" style="29" customWidth="1"/>
    <col min="7166" max="7166" width="8.125" style="29" customWidth="1"/>
    <col min="7167" max="7167" width="7.625" style="29" customWidth="1"/>
    <col min="7168" max="7168" width="9" style="29" customWidth="1"/>
    <col min="7169" max="7414" width="9" style="29"/>
    <col min="7415" max="7415" width="20.125" style="29" customWidth="1"/>
    <col min="7416" max="7416" width="9.625" style="29" customWidth="1"/>
    <col min="7417" max="7417" width="8.625" style="29" customWidth="1"/>
    <col min="7418" max="7418" width="8.875" style="29" customWidth="1"/>
    <col min="7419" max="7421" width="7.625" style="29" customWidth="1"/>
    <col min="7422" max="7422" width="8.125" style="29" customWidth="1"/>
    <col min="7423" max="7423" width="7.625" style="29" customWidth="1"/>
    <col min="7424" max="7424" width="9" style="29" customWidth="1"/>
    <col min="7425" max="7670" width="9" style="29"/>
    <col min="7671" max="7671" width="20.125" style="29" customWidth="1"/>
    <col min="7672" max="7672" width="9.625" style="29" customWidth="1"/>
    <col min="7673" max="7673" width="8.625" style="29" customWidth="1"/>
    <col min="7674" max="7674" width="8.875" style="29" customWidth="1"/>
    <col min="7675" max="7677" width="7.625" style="29" customWidth="1"/>
    <col min="7678" max="7678" width="8.125" style="29" customWidth="1"/>
    <col min="7679" max="7679" width="7.625" style="29" customWidth="1"/>
    <col min="7680" max="7680" width="9" style="29" customWidth="1"/>
    <col min="7681" max="7926" width="9" style="29"/>
    <col min="7927" max="7927" width="20.125" style="29" customWidth="1"/>
    <col min="7928" max="7928" width="9.625" style="29" customWidth="1"/>
    <col min="7929" max="7929" width="8.625" style="29" customWidth="1"/>
    <col min="7930" max="7930" width="8.875" style="29" customWidth="1"/>
    <col min="7931" max="7933" width="7.625" style="29" customWidth="1"/>
    <col min="7934" max="7934" width="8.125" style="29" customWidth="1"/>
    <col min="7935" max="7935" width="7.625" style="29" customWidth="1"/>
    <col min="7936" max="7936" width="9" style="29" customWidth="1"/>
    <col min="7937" max="8182" width="9" style="29"/>
    <col min="8183" max="8183" width="20.125" style="29" customWidth="1"/>
    <col min="8184" max="8184" width="9.625" style="29" customWidth="1"/>
    <col min="8185" max="8185" width="8.625" style="29" customWidth="1"/>
    <col min="8186" max="8186" width="8.875" style="29" customWidth="1"/>
    <col min="8187" max="8189" width="7.625" style="29" customWidth="1"/>
    <col min="8190" max="8190" width="8.125" style="29" customWidth="1"/>
    <col min="8191" max="8191" width="7.625" style="29" customWidth="1"/>
    <col min="8192" max="8192" width="9" style="29" customWidth="1"/>
    <col min="8193" max="8438" width="9" style="29"/>
    <col min="8439" max="8439" width="20.125" style="29" customWidth="1"/>
    <col min="8440" max="8440" width="9.625" style="29" customWidth="1"/>
    <col min="8441" max="8441" width="8.625" style="29" customWidth="1"/>
    <col min="8442" max="8442" width="8.875" style="29" customWidth="1"/>
    <col min="8443" max="8445" width="7.625" style="29" customWidth="1"/>
    <col min="8446" max="8446" width="8.125" style="29" customWidth="1"/>
    <col min="8447" max="8447" width="7.625" style="29" customWidth="1"/>
    <col min="8448" max="8448" width="9" style="29" customWidth="1"/>
    <col min="8449" max="8694" width="9" style="29"/>
    <col min="8695" max="8695" width="20.125" style="29" customWidth="1"/>
    <col min="8696" max="8696" width="9.625" style="29" customWidth="1"/>
    <col min="8697" max="8697" width="8.625" style="29" customWidth="1"/>
    <col min="8698" max="8698" width="8.875" style="29" customWidth="1"/>
    <col min="8699" max="8701" width="7.625" style="29" customWidth="1"/>
    <col min="8702" max="8702" width="8.125" style="29" customWidth="1"/>
    <col min="8703" max="8703" width="7.625" style="29" customWidth="1"/>
    <col min="8704" max="8704" width="9" style="29" customWidth="1"/>
    <col min="8705" max="8950" width="9" style="29"/>
    <col min="8951" max="8951" width="20.125" style="29" customWidth="1"/>
    <col min="8952" max="8952" width="9.625" style="29" customWidth="1"/>
    <col min="8953" max="8953" width="8.625" style="29" customWidth="1"/>
    <col min="8954" max="8954" width="8.875" style="29" customWidth="1"/>
    <col min="8955" max="8957" width="7.625" style="29" customWidth="1"/>
    <col min="8958" max="8958" width="8.125" style="29" customWidth="1"/>
    <col min="8959" max="8959" width="7.625" style="29" customWidth="1"/>
    <col min="8960" max="8960" width="9" style="29" customWidth="1"/>
    <col min="8961" max="9206" width="9" style="29"/>
    <col min="9207" max="9207" width="20.125" style="29" customWidth="1"/>
    <col min="9208" max="9208" width="9.625" style="29" customWidth="1"/>
    <col min="9209" max="9209" width="8.625" style="29" customWidth="1"/>
    <col min="9210" max="9210" width="8.875" style="29" customWidth="1"/>
    <col min="9211" max="9213" width="7.625" style="29" customWidth="1"/>
    <col min="9214" max="9214" width="8.125" style="29" customWidth="1"/>
    <col min="9215" max="9215" width="7.625" style="29" customWidth="1"/>
    <col min="9216" max="9216" width="9" style="29" customWidth="1"/>
    <col min="9217" max="9462" width="9" style="29"/>
    <col min="9463" max="9463" width="20.125" style="29" customWidth="1"/>
    <col min="9464" max="9464" width="9.625" style="29" customWidth="1"/>
    <col min="9465" max="9465" width="8.625" style="29" customWidth="1"/>
    <col min="9466" max="9466" width="8.875" style="29" customWidth="1"/>
    <col min="9467" max="9469" width="7.625" style="29" customWidth="1"/>
    <col min="9470" max="9470" width="8.125" style="29" customWidth="1"/>
    <col min="9471" max="9471" width="7.625" style="29" customWidth="1"/>
    <col min="9472" max="9472" width="9" style="29" customWidth="1"/>
    <col min="9473" max="9718" width="9" style="29"/>
    <col min="9719" max="9719" width="20.125" style="29" customWidth="1"/>
    <col min="9720" max="9720" width="9.625" style="29" customWidth="1"/>
    <col min="9721" max="9721" width="8.625" style="29" customWidth="1"/>
    <col min="9722" max="9722" width="8.875" style="29" customWidth="1"/>
    <col min="9723" max="9725" width="7.625" style="29" customWidth="1"/>
    <col min="9726" max="9726" width="8.125" style="29" customWidth="1"/>
    <col min="9727" max="9727" width="7.625" style="29" customWidth="1"/>
    <col min="9728" max="9728" width="9" style="29" customWidth="1"/>
    <col min="9729" max="9974" width="9" style="29"/>
    <col min="9975" max="9975" width="20.125" style="29" customWidth="1"/>
    <col min="9976" max="9976" width="9.625" style="29" customWidth="1"/>
    <col min="9977" max="9977" width="8.625" style="29" customWidth="1"/>
    <col min="9978" max="9978" width="8.875" style="29" customWidth="1"/>
    <col min="9979" max="9981" width="7.625" style="29" customWidth="1"/>
    <col min="9982" max="9982" width="8.125" style="29" customWidth="1"/>
    <col min="9983" max="9983" width="7.625" style="29" customWidth="1"/>
    <col min="9984" max="9984" width="9" style="29" customWidth="1"/>
    <col min="9985" max="10230" width="9" style="29"/>
    <col min="10231" max="10231" width="20.125" style="29" customWidth="1"/>
    <col min="10232" max="10232" width="9.625" style="29" customWidth="1"/>
    <col min="10233" max="10233" width="8.625" style="29" customWidth="1"/>
    <col min="10234" max="10234" width="8.875" style="29" customWidth="1"/>
    <col min="10235" max="10237" width="7.625" style="29" customWidth="1"/>
    <col min="10238" max="10238" width="8.125" style="29" customWidth="1"/>
    <col min="10239" max="10239" width="7.625" style="29" customWidth="1"/>
    <col min="10240" max="10240" width="9" style="29" customWidth="1"/>
    <col min="10241" max="10486" width="9" style="29"/>
    <col min="10487" max="10487" width="20.125" style="29" customWidth="1"/>
    <col min="10488" max="10488" width="9.625" style="29" customWidth="1"/>
    <col min="10489" max="10489" width="8.625" style="29" customWidth="1"/>
    <col min="10490" max="10490" width="8.875" style="29" customWidth="1"/>
    <col min="10491" max="10493" width="7.625" style="29" customWidth="1"/>
    <col min="10494" max="10494" width="8.125" style="29" customWidth="1"/>
    <col min="10495" max="10495" width="7.625" style="29" customWidth="1"/>
    <col min="10496" max="10496" width="9" style="29" customWidth="1"/>
    <col min="10497" max="10742" width="9" style="29"/>
    <col min="10743" max="10743" width="20.125" style="29" customWidth="1"/>
    <col min="10744" max="10744" width="9.625" style="29" customWidth="1"/>
    <col min="10745" max="10745" width="8.625" style="29" customWidth="1"/>
    <col min="10746" max="10746" width="8.875" style="29" customWidth="1"/>
    <col min="10747" max="10749" width="7.625" style="29" customWidth="1"/>
    <col min="10750" max="10750" width="8.125" style="29" customWidth="1"/>
    <col min="10751" max="10751" width="7.625" style="29" customWidth="1"/>
    <col min="10752" max="10752" width="9" style="29" customWidth="1"/>
    <col min="10753" max="10998" width="9" style="29"/>
    <col min="10999" max="10999" width="20.125" style="29" customWidth="1"/>
    <col min="11000" max="11000" width="9.625" style="29" customWidth="1"/>
    <col min="11001" max="11001" width="8.625" style="29" customWidth="1"/>
    <col min="11002" max="11002" width="8.875" style="29" customWidth="1"/>
    <col min="11003" max="11005" width="7.625" style="29" customWidth="1"/>
    <col min="11006" max="11006" width="8.125" style="29" customWidth="1"/>
    <col min="11007" max="11007" width="7.625" style="29" customWidth="1"/>
    <col min="11008" max="11008" width="9" style="29" customWidth="1"/>
    <col min="11009" max="11254" width="9" style="29"/>
    <col min="11255" max="11255" width="20.125" style="29" customWidth="1"/>
    <col min="11256" max="11256" width="9.625" style="29" customWidth="1"/>
    <col min="11257" max="11257" width="8.625" style="29" customWidth="1"/>
    <col min="11258" max="11258" width="8.875" style="29" customWidth="1"/>
    <col min="11259" max="11261" width="7.625" style="29" customWidth="1"/>
    <col min="11262" max="11262" width="8.125" style="29" customWidth="1"/>
    <col min="11263" max="11263" width="7.625" style="29" customWidth="1"/>
    <col min="11264" max="11264" width="9" style="29" customWidth="1"/>
    <col min="11265" max="11510" width="9" style="29"/>
    <col min="11511" max="11511" width="20.125" style="29" customWidth="1"/>
    <col min="11512" max="11512" width="9.625" style="29" customWidth="1"/>
    <col min="11513" max="11513" width="8.625" style="29" customWidth="1"/>
    <col min="11514" max="11514" width="8.875" style="29" customWidth="1"/>
    <col min="11515" max="11517" width="7.625" style="29" customWidth="1"/>
    <col min="11518" max="11518" width="8.125" style="29" customWidth="1"/>
    <col min="11519" max="11519" width="7.625" style="29" customWidth="1"/>
    <col min="11520" max="11520" width="9" style="29" customWidth="1"/>
    <col min="11521" max="11766" width="9" style="29"/>
    <col min="11767" max="11767" width="20.125" style="29" customWidth="1"/>
    <col min="11768" max="11768" width="9.625" style="29" customWidth="1"/>
    <col min="11769" max="11769" width="8.625" style="29" customWidth="1"/>
    <col min="11770" max="11770" width="8.875" style="29" customWidth="1"/>
    <col min="11771" max="11773" width="7.625" style="29" customWidth="1"/>
    <col min="11774" max="11774" width="8.125" style="29" customWidth="1"/>
    <col min="11775" max="11775" width="7.625" style="29" customWidth="1"/>
    <col min="11776" max="11776" width="9" style="29" customWidth="1"/>
    <col min="11777" max="12022" width="9" style="29"/>
    <col min="12023" max="12023" width="20.125" style="29" customWidth="1"/>
    <col min="12024" max="12024" width="9.625" style="29" customWidth="1"/>
    <col min="12025" max="12025" width="8.625" style="29" customWidth="1"/>
    <col min="12026" max="12026" width="8.875" style="29" customWidth="1"/>
    <col min="12027" max="12029" width="7.625" style="29" customWidth="1"/>
    <col min="12030" max="12030" width="8.125" style="29" customWidth="1"/>
    <col min="12031" max="12031" width="7.625" style="29" customWidth="1"/>
    <col min="12032" max="12032" width="9" style="29" customWidth="1"/>
    <col min="12033" max="12278" width="9" style="29"/>
    <col min="12279" max="12279" width="20.125" style="29" customWidth="1"/>
    <col min="12280" max="12280" width="9.625" style="29" customWidth="1"/>
    <col min="12281" max="12281" width="8.625" style="29" customWidth="1"/>
    <col min="12282" max="12282" width="8.875" style="29" customWidth="1"/>
    <col min="12283" max="12285" width="7.625" style="29" customWidth="1"/>
    <col min="12286" max="12286" width="8.125" style="29" customWidth="1"/>
    <col min="12287" max="12287" width="7.625" style="29" customWidth="1"/>
    <col min="12288" max="12288" width="9" style="29" customWidth="1"/>
    <col min="12289" max="12534" width="9" style="29"/>
    <col min="12535" max="12535" width="20.125" style="29" customWidth="1"/>
    <col min="12536" max="12536" width="9.625" style="29" customWidth="1"/>
    <col min="12537" max="12537" width="8.625" style="29" customWidth="1"/>
    <col min="12538" max="12538" width="8.875" style="29" customWidth="1"/>
    <col min="12539" max="12541" width="7.625" style="29" customWidth="1"/>
    <col min="12542" max="12542" width="8.125" style="29" customWidth="1"/>
    <col min="12543" max="12543" width="7.625" style="29" customWidth="1"/>
    <col min="12544" max="12544" width="9" style="29" customWidth="1"/>
    <col min="12545" max="12790" width="9" style="29"/>
    <col min="12791" max="12791" width="20.125" style="29" customWidth="1"/>
    <col min="12792" max="12792" width="9.625" style="29" customWidth="1"/>
    <col min="12793" max="12793" width="8.625" style="29" customWidth="1"/>
    <col min="12794" max="12794" width="8.875" style="29" customWidth="1"/>
    <col min="12795" max="12797" width="7.625" style="29" customWidth="1"/>
    <col min="12798" max="12798" width="8.125" style="29" customWidth="1"/>
    <col min="12799" max="12799" width="7.625" style="29" customWidth="1"/>
    <col min="12800" max="12800" width="9" style="29" customWidth="1"/>
    <col min="12801" max="13046" width="9" style="29"/>
    <col min="13047" max="13047" width="20.125" style="29" customWidth="1"/>
    <col min="13048" max="13048" width="9.625" style="29" customWidth="1"/>
    <col min="13049" max="13049" width="8.625" style="29" customWidth="1"/>
    <col min="13050" max="13050" width="8.875" style="29" customWidth="1"/>
    <col min="13051" max="13053" width="7.625" style="29" customWidth="1"/>
    <col min="13054" max="13054" width="8.125" style="29" customWidth="1"/>
    <col min="13055" max="13055" width="7.625" style="29" customWidth="1"/>
    <col min="13056" max="13056" width="9" style="29" customWidth="1"/>
    <col min="13057" max="13302" width="9" style="29"/>
    <col min="13303" max="13303" width="20.125" style="29" customWidth="1"/>
    <col min="13304" max="13304" width="9.625" style="29" customWidth="1"/>
    <col min="13305" max="13305" width="8.625" style="29" customWidth="1"/>
    <col min="13306" max="13306" width="8.875" style="29" customWidth="1"/>
    <col min="13307" max="13309" width="7.625" style="29" customWidth="1"/>
    <col min="13310" max="13310" width="8.125" style="29" customWidth="1"/>
    <col min="13311" max="13311" width="7.625" style="29" customWidth="1"/>
    <col min="13312" max="13312" width="9" style="29" customWidth="1"/>
    <col min="13313" max="13558" width="9" style="29"/>
    <col min="13559" max="13559" width="20.125" style="29" customWidth="1"/>
    <col min="13560" max="13560" width="9.625" style="29" customWidth="1"/>
    <col min="13561" max="13561" width="8.625" style="29" customWidth="1"/>
    <col min="13562" max="13562" width="8.875" style="29" customWidth="1"/>
    <col min="13563" max="13565" width="7.625" style="29" customWidth="1"/>
    <col min="13566" max="13566" width="8.125" style="29" customWidth="1"/>
    <col min="13567" max="13567" width="7.625" style="29" customWidth="1"/>
    <col min="13568" max="13568" width="9" style="29" customWidth="1"/>
    <col min="13569" max="13814" width="9" style="29"/>
    <col min="13815" max="13815" width="20.125" style="29" customWidth="1"/>
    <col min="13816" max="13816" width="9.625" style="29" customWidth="1"/>
    <col min="13817" max="13817" width="8.625" style="29" customWidth="1"/>
    <col min="13818" max="13818" width="8.875" style="29" customWidth="1"/>
    <col min="13819" max="13821" width="7.625" style="29" customWidth="1"/>
    <col min="13822" max="13822" width="8.125" style="29" customWidth="1"/>
    <col min="13823" max="13823" width="7.625" style="29" customWidth="1"/>
    <col min="13824" max="13824" width="9" style="29" customWidth="1"/>
    <col min="13825" max="14070" width="9" style="29"/>
    <col min="14071" max="14071" width="20.125" style="29" customWidth="1"/>
    <col min="14072" max="14072" width="9.625" style="29" customWidth="1"/>
    <col min="14073" max="14073" width="8.625" style="29" customWidth="1"/>
    <col min="14074" max="14074" width="8.875" style="29" customWidth="1"/>
    <col min="14075" max="14077" width="7.625" style="29" customWidth="1"/>
    <col min="14078" max="14078" width="8.125" style="29" customWidth="1"/>
    <col min="14079" max="14079" width="7.625" style="29" customWidth="1"/>
    <col min="14080" max="14080" width="9" style="29" customWidth="1"/>
    <col min="14081" max="14326" width="9" style="29"/>
    <col min="14327" max="14327" width="20.125" style="29" customWidth="1"/>
    <col min="14328" max="14328" width="9.625" style="29" customWidth="1"/>
    <col min="14329" max="14329" width="8.625" style="29" customWidth="1"/>
    <col min="14330" max="14330" width="8.875" style="29" customWidth="1"/>
    <col min="14331" max="14333" width="7.625" style="29" customWidth="1"/>
    <col min="14334" max="14334" width="8.125" style="29" customWidth="1"/>
    <col min="14335" max="14335" width="7.625" style="29" customWidth="1"/>
    <col min="14336" max="14336" width="9" style="29" customWidth="1"/>
    <col min="14337" max="14582" width="9" style="29"/>
    <col min="14583" max="14583" width="20.125" style="29" customWidth="1"/>
    <col min="14584" max="14584" width="9.625" style="29" customWidth="1"/>
    <col min="14585" max="14585" width="8.625" style="29" customWidth="1"/>
    <col min="14586" max="14586" width="8.875" style="29" customWidth="1"/>
    <col min="14587" max="14589" width="7.625" style="29" customWidth="1"/>
    <col min="14590" max="14590" width="8.125" style="29" customWidth="1"/>
    <col min="14591" max="14591" width="7.625" style="29" customWidth="1"/>
    <col min="14592" max="14592" width="9" style="29" customWidth="1"/>
    <col min="14593" max="14838" width="9" style="29"/>
    <col min="14839" max="14839" width="20.125" style="29" customWidth="1"/>
    <col min="14840" max="14840" width="9.625" style="29" customWidth="1"/>
    <col min="14841" max="14841" width="8.625" style="29" customWidth="1"/>
    <col min="14842" max="14842" width="8.875" style="29" customWidth="1"/>
    <col min="14843" max="14845" width="7.625" style="29" customWidth="1"/>
    <col min="14846" max="14846" width="8.125" style="29" customWidth="1"/>
    <col min="14847" max="14847" width="7.625" style="29" customWidth="1"/>
    <col min="14848" max="14848" width="9" style="29" customWidth="1"/>
    <col min="14849" max="15094" width="9" style="29"/>
    <col min="15095" max="15095" width="20.125" style="29" customWidth="1"/>
    <col min="15096" max="15096" width="9.625" style="29" customWidth="1"/>
    <col min="15097" max="15097" width="8.625" style="29" customWidth="1"/>
    <col min="15098" max="15098" width="8.875" style="29" customWidth="1"/>
    <col min="15099" max="15101" width="7.625" style="29" customWidth="1"/>
    <col min="15102" max="15102" width="8.125" style="29" customWidth="1"/>
    <col min="15103" max="15103" width="7.625" style="29" customWidth="1"/>
    <col min="15104" max="15104" width="9" style="29" customWidth="1"/>
    <col min="15105" max="15350" width="9" style="29"/>
    <col min="15351" max="15351" width="20.125" style="29" customWidth="1"/>
    <col min="15352" max="15352" width="9.625" style="29" customWidth="1"/>
    <col min="15353" max="15353" width="8.625" style="29" customWidth="1"/>
    <col min="15354" max="15354" width="8.875" style="29" customWidth="1"/>
    <col min="15355" max="15357" width="7.625" style="29" customWidth="1"/>
    <col min="15358" max="15358" width="8.125" style="29" customWidth="1"/>
    <col min="15359" max="15359" width="7.625" style="29" customWidth="1"/>
    <col min="15360" max="15360" width="9" style="29" customWidth="1"/>
    <col min="15361" max="15606" width="9" style="29"/>
    <col min="15607" max="15607" width="20.125" style="29" customWidth="1"/>
    <col min="15608" max="15608" width="9.625" style="29" customWidth="1"/>
    <col min="15609" max="15609" width="8.625" style="29" customWidth="1"/>
    <col min="15610" max="15610" width="8.875" style="29" customWidth="1"/>
    <col min="15611" max="15613" width="7.625" style="29" customWidth="1"/>
    <col min="15614" max="15614" width="8.125" style="29" customWidth="1"/>
    <col min="15615" max="15615" width="7.625" style="29" customWidth="1"/>
    <col min="15616" max="15616" width="9" style="29" customWidth="1"/>
    <col min="15617" max="15862" width="9" style="29"/>
    <col min="15863" max="15863" width="20.125" style="29" customWidth="1"/>
    <col min="15864" max="15864" width="9.625" style="29" customWidth="1"/>
    <col min="15865" max="15865" width="8.625" style="29" customWidth="1"/>
    <col min="15866" max="15866" width="8.875" style="29" customWidth="1"/>
    <col min="15867" max="15869" width="7.625" style="29" customWidth="1"/>
    <col min="15870" max="15870" width="8.125" style="29" customWidth="1"/>
    <col min="15871" max="15871" width="7.625" style="29" customWidth="1"/>
    <col min="15872" max="15872" width="9" style="29" customWidth="1"/>
    <col min="15873" max="16118" width="9" style="29"/>
    <col min="16119" max="16119" width="20.125" style="29" customWidth="1"/>
    <col min="16120" max="16120" width="9.625" style="29" customWidth="1"/>
    <col min="16121" max="16121" width="8.625" style="29" customWidth="1"/>
    <col min="16122" max="16122" width="8.875" style="29" customWidth="1"/>
    <col min="16123" max="16125" width="7.625" style="29" customWidth="1"/>
    <col min="16126" max="16126" width="8.125" style="29" customWidth="1"/>
    <col min="16127" max="16127" width="7.625" style="29" customWidth="1"/>
    <col min="16128" max="16128" width="9" style="29" customWidth="1"/>
    <col min="16129" max="16384" width="9" style="29"/>
  </cols>
  <sheetData>
    <row r="1" spans="1:11" ht="23.1" customHeight="1">
      <c r="A1" s="80" t="s">
        <v>189</v>
      </c>
    </row>
    <row r="2" spans="1:11" ht="32.450000000000003" customHeight="1">
      <c r="A2" s="231" t="s">
        <v>1503</v>
      </c>
      <c r="B2" s="231"/>
      <c r="C2" s="231"/>
      <c r="D2" s="231"/>
    </row>
    <row r="3" spans="1:11" ht="23.45" customHeight="1">
      <c r="D3" s="8" t="s">
        <v>34</v>
      </c>
    </row>
    <row r="4" spans="1:11" ht="48.6" customHeight="1">
      <c r="A4" s="47" t="s">
        <v>199</v>
      </c>
      <c r="B4" s="75" t="s">
        <v>33</v>
      </c>
      <c r="C4" s="120" t="s">
        <v>378</v>
      </c>
      <c r="D4" s="120" t="s">
        <v>1490</v>
      </c>
    </row>
    <row r="5" spans="1:11" ht="24.6" customHeight="1">
      <c r="A5" s="47" t="s">
        <v>282</v>
      </c>
      <c r="B5" s="75">
        <v>58898</v>
      </c>
      <c r="C5" s="161">
        <f>SUM(C6:C20)</f>
        <v>63218</v>
      </c>
      <c r="D5" s="155">
        <f>B5/C5</f>
        <v>0.93</v>
      </c>
    </row>
    <row r="6" spans="1:11" ht="24.6" customHeight="1">
      <c r="A6" s="48" t="s">
        <v>215</v>
      </c>
      <c r="B6" s="49">
        <v>14282</v>
      </c>
      <c r="C6" s="49">
        <v>17787</v>
      </c>
      <c r="D6" s="155">
        <f t="shared" ref="D6:D20" si="0">B6/C6</f>
        <v>0.8</v>
      </c>
      <c r="E6" s="95"/>
      <c r="F6" s="30"/>
      <c r="G6" s="30"/>
      <c r="H6" s="30"/>
      <c r="I6" s="30"/>
      <c r="J6" s="30"/>
      <c r="K6" s="30"/>
    </row>
    <row r="7" spans="1:11" ht="24.6" customHeight="1">
      <c r="A7" s="48" t="s">
        <v>216</v>
      </c>
      <c r="B7" s="49">
        <v>18118</v>
      </c>
      <c r="C7" s="49">
        <v>20531</v>
      </c>
      <c r="D7" s="155">
        <f t="shared" si="0"/>
        <v>0.88</v>
      </c>
      <c r="E7" s="95"/>
      <c r="F7" s="30"/>
      <c r="G7" s="30"/>
      <c r="H7" s="30"/>
      <c r="I7" s="30"/>
      <c r="J7" s="30"/>
      <c r="K7" s="30"/>
    </row>
    <row r="8" spans="1:11" ht="24.6" customHeight="1">
      <c r="A8" s="48" t="s">
        <v>218</v>
      </c>
      <c r="B8" s="49">
        <v>785</v>
      </c>
      <c r="C8" s="49">
        <v>18</v>
      </c>
      <c r="D8" s="155">
        <f t="shared" si="0"/>
        <v>43.61</v>
      </c>
      <c r="E8" s="95"/>
      <c r="F8" s="30"/>
      <c r="G8" s="30"/>
      <c r="H8" s="30"/>
      <c r="I8" s="30"/>
      <c r="J8" s="30"/>
      <c r="K8" s="30"/>
    </row>
    <row r="9" spans="1:11" ht="24.6" customHeight="1">
      <c r="A9" s="48" t="s">
        <v>219</v>
      </c>
      <c r="B9" s="49"/>
      <c r="C9" s="49"/>
      <c r="D9" s="155" t="e">
        <f t="shared" si="0"/>
        <v>#DIV/0!</v>
      </c>
      <c r="E9" s="95"/>
      <c r="F9" s="30"/>
      <c r="G9" s="30"/>
      <c r="H9" s="30"/>
      <c r="I9" s="30"/>
      <c r="J9" s="30"/>
      <c r="K9" s="30"/>
    </row>
    <row r="10" spans="1:11" ht="24.6" customHeight="1">
      <c r="A10" s="48" t="s">
        <v>220</v>
      </c>
      <c r="B10" s="49">
        <v>18946</v>
      </c>
      <c r="C10" s="49">
        <v>18004</v>
      </c>
      <c r="D10" s="155">
        <f t="shared" si="0"/>
        <v>1.05</v>
      </c>
      <c r="E10" s="95"/>
      <c r="F10" s="30"/>
      <c r="G10" s="46"/>
      <c r="H10" s="30"/>
      <c r="I10" s="30"/>
      <c r="J10" s="30"/>
      <c r="K10" s="30"/>
    </row>
    <row r="11" spans="1:11" ht="24.6" customHeight="1">
      <c r="A11" s="48" t="s">
        <v>221</v>
      </c>
      <c r="B11" s="49"/>
      <c r="C11" s="49"/>
      <c r="D11" s="155" t="e">
        <f t="shared" si="0"/>
        <v>#DIV/0!</v>
      </c>
      <c r="E11" s="95"/>
      <c r="F11" s="30"/>
      <c r="G11" s="30"/>
      <c r="H11" s="30"/>
      <c r="I11" s="30"/>
      <c r="J11" s="30"/>
      <c r="K11" s="30"/>
    </row>
    <row r="12" spans="1:11" ht="24.6" customHeight="1">
      <c r="A12" s="48" t="s">
        <v>222</v>
      </c>
      <c r="B12" s="49">
        <v>2187</v>
      </c>
      <c r="C12" s="49">
        <v>1814</v>
      </c>
      <c r="D12" s="155">
        <f t="shared" si="0"/>
        <v>1.21</v>
      </c>
      <c r="E12" s="95"/>
      <c r="F12" s="30"/>
      <c r="G12" s="30"/>
      <c r="H12" s="30"/>
      <c r="I12" s="30"/>
      <c r="J12" s="30"/>
      <c r="K12" s="30"/>
    </row>
    <row r="13" spans="1:11" ht="24.6" customHeight="1">
      <c r="A13" s="48" t="s">
        <v>223</v>
      </c>
      <c r="B13" s="49"/>
      <c r="C13" s="49"/>
      <c r="D13" s="155" t="e">
        <f t="shared" si="0"/>
        <v>#DIV/0!</v>
      </c>
      <c r="E13" s="95"/>
      <c r="F13" s="30"/>
      <c r="G13" s="30"/>
      <c r="H13" s="30"/>
      <c r="I13" s="30"/>
      <c r="J13" s="30"/>
      <c r="K13" s="30"/>
    </row>
    <row r="14" spans="1:11" ht="24.6" customHeight="1">
      <c r="A14" s="48" t="s">
        <v>224</v>
      </c>
      <c r="B14" s="221">
        <v>1752</v>
      </c>
      <c r="C14" s="49">
        <v>2258</v>
      </c>
      <c r="D14" s="155">
        <f t="shared" si="0"/>
        <v>0.78</v>
      </c>
      <c r="E14" s="95"/>
      <c r="F14" s="30"/>
      <c r="G14" s="30"/>
      <c r="H14" s="30"/>
      <c r="I14" s="30"/>
      <c r="J14" s="30"/>
      <c r="K14" s="30"/>
    </row>
    <row r="15" spans="1:11" ht="24.6" customHeight="1">
      <c r="A15" s="48" t="s">
        <v>225</v>
      </c>
      <c r="B15" s="49"/>
      <c r="C15" s="49"/>
      <c r="D15" s="155" t="e">
        <f t="shared" si="0"/>
        <v>#DIV/0!</v>
      </c>
      <c r="E15" s="95"/>
      <c r="F15" s="30"/>
      <c r="G15" s="30"/>
      <c r="H15" s="30"/>
      <c r="I15" s="30"/>
      <c r="J15" s="30"/>
      <c r="K15" s="30"/>
    </row>
    <row r="16" spans="1:11" ht="24.6" customHeight="1">
      <c r="A16" s="48" t="s">
        <v>226</v>
      </c>
      <c r="B16" s="49">
        <v>2828</v>
      </c>
      <c r="C16" s="49">
        <v>2806</v>
      </c>
      <c r="D16" s="155">
        <f t="shared" si="0"/>
        <v>1.01</v>
      </c>
      <c r="E16" s="95"/>
      <c r="F16" s="30"/>
      <c r="G16" s="30"/>
      <c r="H16" s="30"/>
      <c r="I16" s="30"/>
      <c r="J16" s="30"/>
      <c r="K16" s="30"/>
    </row>
    <row r="17" spans="1:11" ht="24.6" customHeight="1">
      <c r="A17" s="48" t="s">
        <v>227</v>
      </c>
      <c r="B17" s="49"/>
      <c r="C17" s="49"/>
      <c r="D17" s="155" t="e">
        <f t="shared" si="0"/>
        <v>#DIV/0!</v>
      </c>
      <c r="E17" s="95"/>
      <c r="F17" s="30"/>
      <c r="G17" s="30"/>
      <c r="H17" s="30"/>
      <c r="I17" s="30"/>
      <c r="J17" s="30"/>
      <c r="K17" s="30"/>
    </row>
    <row r="18" spans="1:11" ht="24.6" customHeight="1">
      <c r="A18" s="48" t="s">
        <v>228</v>
      </c>
      <c r="B18" s="49"/>
      <c r="C18" s="49"/>
      <c r="D18" s="155" t="e">
        <f t="shared" si="0"/>
        <v>#DIV/0!</v>
      </c>
      <c r="E18" s="95"/>
      <c r="F18" s="30"/>
      <c r="G18" s="30"/>
      <c r="H18" s="30"/>
      <c r="I18" s="30"/>
      <c r="J18" s="30"/>
      <c r="K18" s="30"/>
    </row>
    <row r="19" spans="1:11" ht="24.6" customHeight="1">
      <c r="A19" s="48" t="s">
        <v>229</v>
      </c>
      <c r="B19" s="49"/>
      <c r="C19" s="49"/>
      <c r="D19" s="155" t="e">
        <f t="shared" si="0"/>
        <v>#DIV/0!</v>
      </c>
      <c r="E19" s="95"/>
      <c r="F19" s="30"/>
      <c r="G19" s="30"/>
      <c r="H19" s="30"/>
      <c r="I19" s="30"/>
      <c r="J19" s="30"/>
      <c r="K19" s="30"/>
    </row>
    <row r="20" spans="1:11" ht="24.6" customHeight="1">
      <c r="A20" s="48" t="s">
        <v>230</v>
      </c>
      <c r="B20" s="49"/>
      <c r="C20" s="49"/>
      <c r="D20" s="155" t="e">
        <f t="shared" si="0"/>
        <v>#DIV/0!</v>
      </c>
      <c r="E20" s="95"/>
      <c r="F20" s="30"/>
      <c r="G20" s="30"/>
      <c r="H20" s="30"/>
      <c r="I20" s="30"/>
      <c r="J20" s="30"/>
      <c r="K20" s="30"/>
    </row>
    <row r="21" spans="1:11" ht="45.75" customHeight="1">
      <c r="A21" s="232"/>
      <c r="B21" s="232"/>
      <c r="C21" s="232"/>
      <c r="D21" s="232"/>
      <c r="E21" s="95"/>
    </row>
    <row r="22" spans="1:11" ht="22.15" customHeight="1">
      <c r="E22" s="95"/>
    </row>
    <row r="23" spans="1:11" ht="22.15" customHeight="1">
      <c r="E23" s="95"/>
    </row>
    <row r="24" spans="1:11" ht="22.15" customHeight="1">
      <c r="E24" s="95"/>
    </row>
    <row r="25" spans="1:11" ht="22.15" customHeight="1">
      <c r="E25" s="95"/>
    </row>
    <row r="26" spans="1:11" ht="22.15" customHeight="1">
      <c r="E26" s="95"/>
    </row>
  </sheetData>
  <mergeCells count="2">
    <mergeCell ref="A2:D2"/>
    <mergeCell ref="A21:D21"/>
  </mergeCells>
  <phoneticPr fontId="37" type="noConversion"/>
  <printOptions horizontalCentered="1"/>
  <pageMargins left="0.23622047244094491" right="0.23622047244094491" top="0.74803149606299213" bottom="0.74803149606299213" header="0.31496062992125984" footer="0.31496062992125984"/>
  <pageSetup paperSize="9" orientation="portrait"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tabColor theme="6" tint="-0.249977111117893"/>
  </sheetPr>
  <dimension ref="A1:G81"/>
  <sheetViews>
    <sheetView workbookViewId="0">
      <selection activeCell="F14" sqref="F14"/>
    </sheetView>
  </sheetViews>
  <sheetFormatPr defaultColWidth="9" defaultRowHeight="11.25"/>
  <cols>
    <col min="1" max="1" width="35.625" style="31" customWidth="1"/>
    <col min="2" max="2" width="16.625" style="166" customWidth="1"/>
    <col min="3" max="3" width="16.25" style="31" customWidth="1"/>
    <col min="4" max="4" width="18.75" style="31" customWidth="1"/>
    <col min="5" max="16384" width="9" style="31"/>
  </cols>
  <sheetData>
    <row r="1" spans="1:7" ht="18.600000000000001" customHeight="1">
      <c r="A1" s="81" t="s">
        <v>190</v>
      </c>
    </row>
    <row r="2" spans="1:7" ht="20.25">
      <c r="A2" s="233" t="s">
        <v>2894</v>
      </c>
      <c r="B2" s="233"/>
      <c r="C2" s="233"/>
      <c r="D2" s="233"/>
    </row>
    <row r="3" spans="1:7" ht="21" customHeight="1">
      <c r="A3" s="32"/>
      <c r="D3" s="82" t="s">
        <v>191</v>
      </c>
    </row>
    <row r="4" spans="1:7" ht="39" customHeight="1">
      <c r="A4" s="97" t="s">
        <v>280</v>
      </c>
      <c r="B4" s="75" t="s">
        <v>33</v>
      </c>
      <c r="C4" s="76" t="s">
        <v>2893</v>
      </c>
      <c r="D4" s="120" t="s">
        <v>2895</v>
      </c>
    </row>
    <row r="5" spans="1:7" ht="22.15" customHeight="1">
      <c r="A5" s="97" t="s">
        <v>281</v>
      </c>
      <c r="B5" s="75">
        <v>29348</v>
      </c>
      <c r="C5" s="76">
        <v>26282</v>
      </c>
      <c r="D5" s="155">
        <f>B5/C5</f>
        <v>1.1200000000000001</v>
      </c>
    </row>
    <row r="6" spans="1:7" s="96" customFormat="1" ht="16.350000000000001" customHeight="1">
      <c r="A6" s="98" t="s">
        <v>215</v>
      </c>
      <c r="B6" s="164">
        <v>6896</v>
      </c>
      <c r="C6" s="164">
        <v>6055</v>
      </c>
      <c r="D6" s="155">
        <f t="shared" ref="D6:D69" si="0">B6/C6</f>
        <v>1.1399999999999999</v>
      </c>
    </row>
    <row r="7" spans="1:7" ht="16.350000000000001" customHeight="1">
      <c r="A7" s="99" t="s">
        <v>231</v>
      </c>
      <c r="B7" s="165">
        <v>4215</v>
      </c>
      <c r="C7" s="165">
        <v>4181</v>
      </c>
      <c r="D7" s="155">
        <f t="shared" si="0"/>
        <v>1.01</v>
      </c>
    </row>
    <row r="8" spans="1:7" ht="16.350000000000001" customHeight="1">
      <c r="A8" s="99" t="s">
        <v>232</v>
      </c>
      <c r="B8" s="165">
        <v>1196</v>
      </c>
      <c r="C8" s="165">
        <v>1043</v>
      </c>
      <c r="D8" s="155">
        <f t="shared" si="0"/>
        <v>1.1499999999999999</v>
      </c>
    </row>
    <row r="9" spans="1:7" ht="16.350000000000001" customHeight="1">
      <c r="A9" s="99" t="s">
        <v>233</v>
      </c>
      <c r="B9" s="165">
        <v>503</v>
      </c>
      <c r="C9" s="165">
        <v>439</v>
      </c>
      <c r="D9" s="155">
        <f t="shared" si="0"/>
        <v>1.1499999999999999</v>
      </c>
    </row>
    <row r="10" spans="1:7" ht="16.350000000000001" customHeight="1">
      <c r="A10" s="99" t="s">
        <v>234</v>
      </c>
      <c r="B10" s="165">
        <v>982</v>
      </c>
      <c r="C10" s="165">
        <v>392</v>
      </c>
      <c r="D10" s="155">
        <f t="shared" si="0"/>
        <v>2.5099999999999998</v>
      </c>
      <c r="G10" s="45"/>
    </row>
    <row r="11" spans="1:7" s="96" customFormat="1" ht="16.350000000000001" customHeight="1">
      <c r="A11" s="98" t="s">
        <v>216</v>
      </c>
      <c r="B11" s="164">
        <v>1870</v>
      </c>
      <c r="C11" s="164">
        <v>1517</v>
      </c>
      <c r="D11" s="155">
        <f t="shared" si="0"/>
        <v>1.23</v>
      </c>
    </row>
    <row r="12" spans="1:7" ht="16.350000000000001" customHeight="1">
      <c r="A12" s="99" t="s">
        <v>235</v>
      </c>
      <c r="B12" s="165">
        <v>1220</v>
      </c>
      <c r="C12" s="165">
        <v>1102</v>
      </c>
      <c r="D12" s="155">
        <f t="shared" si="0"/>
        <v>1.1100000000000001</v>
      </c>
    </row>
    <row r="13" spans="1:7" ht="16.350000000000001" customHeight="1">
      <c r="A13" s="99" t="s">
        <v>236</v>
      </c>
      <c r="B13" s="165">
        <v>21</v>
      </c>
      <c r="C13" s="165">
        <v>21</v>
      </c>
      <c r="D13" s="155">
        <f t="shared" si="0"/>
        <v>1</v>
      </c>
    </row>
    <row r="14" spans="1:7" ht="16.350000000000001" customHeight="1">
      <c r="A14" s="99" t="s">
        <v>237</v>
      </c>
      <c r="B14" s="165">
        <v>47</v>
      </c>
      <c r="C14" s="165">
        <v>23</v>
      </c>
      <c r="D14" s="155">
        <f t="shared" si="0"/>
        <v>2.04</v>
      </c>
    </row>
    <row r="15" spans="1:7" ht="16.350000000000001" customHeight="1">
      <c r="A15" s="99" t="s">
        <v>238</v>
      </c>
      <c r="B15" s="165">
        <v>25</v>
      </c>
      <c r="C15" s="165">
        <v>16</v>
      </c>
      <c r="D15" s="155">
        <f t="shared" si="0"/>
        <v>1.56</v>
      </c>
    </row>
    <row r="16" spans="1:7" ht="16.350000000000001" customHeight="1">
      <c r="A16" s="99" t="s">
        <v>239</v>
      </c>
      <c r="B16" s="165">
        <v>294</v>
      </c>
      <c r="C16" s="165">
        <v>74</v>
      </c>
      <c r="D16" s="155">
        <f t="shared" si="0"/>
        <v>3.97</v>
      </c>
    </row>
    <row r="17" spans="1:4" ht="16.350000000000001" customHeight="1">
      <c r="A17" s="99" t="s">
        <v>240</v>
      </c>
      <c r="B17" s="165">
        <v>57</v>
      </c>
      <c r="C17" s="165">
        <v>62</v>
      </c>
      <c r="D17" s="155">
        <f t="shared" si="0"/>
        <v>0.92</v>
      </c>
    </row>
    <row r="18" spans="1:4" ht="16.350000000000001" customHeight="1">
      <c r="A18" s="99" t="s">
        <v>241</v>
      </c>
      <c r="B18" s="165"/>
      <c r="C18" s="165"/>
      <c r="D18" s="155" t="e">
        <f t="shared" si="0"/>
        <v>#DIV/0!</v>
      </c>
    </row>
    <row r="19" spans="1:4" ht="16.350000000000001" customHeight="1">
      <c r="A19" s="99" t="s">
        <v>242</v>
      </c>
      <c r="B19" s="165">
        <v>57</v>
      </c>
      <c r="C19" s="165">
        <v>74</v>
      </c>
      <c r="D19" s="155">
        <f t="shared" si="0"/>
        <v>0.77</v>
      </c>
    </row>
    <row r="20" spans="1:4" ht="16.350000000000001" customHeight="1">
      <c r="A20" s="99" t="s">
        <v>243</v>
      </c>
      <c r="B20" s="165">
        <v>124</v>
      </c>
      <c r="C20" s="165">
        <v>113</v>
      </c>
      <c r="D20" s="155">
        <f t="shared" si="0"/>
        <v>1.1000000000000001</v>
      </c>
    </row>
    <row r="21" spans="1:4" ht="16.350000000000001" customHeight="1">
      <c r="A21" s="99" t="s">
        <v>279</v>
      </c>
      <c r="B21" s="165">
        <v>25</v>
      </c>
      <c r="C21" s="165">
        <v>32</v>
      </c>
      <c r="D21" s="155">
        <f t="shared" si="0"/>
        <v>0.78</v>
      </c>
    </row>
    <row r="22" spans="1:4" s="96" customFormat="1" ht="16.350000000000001" customHeight="1">
      <c r="A22" s="98" t="s">
        <v>218</v>
      </c>
      <c r="B22" s="164">
        <v>5</v>
      </c>
      <c r="C22" s="164">
        <v>18</v>
      </c>
      <c r="D22" s="155">
        <f t="shared" si="0"/>
        <v>0.28000000000000003</v>
      </c>
    </row>
    <row r="23" spans="1:4" ht="16.350000000000001" customHeight="1">
      <c r="A23" s="99" t="s">
        <v>244</v>
      </c>
      <c r="B23" s="165"/>
      <c r="C23" s="165"/>
      <c r="D23" s="155" t="e">
        <f t="shared" si="0"/>
        <v>#DIV/0!</v>
      </c>
    </row>
    <row r="24" spans="1:4" ht="16.350000000000001" customHeight="1">
      <c r="A24" s="99" t="s">
        <v>245</v>
      </c>
      <c r="B24" s="165"/>
      <c r="C24" s="165"/>
      <c r="D24" s="155" t="e">
        <f t="shared" si="0"/>
        <v>#DIV/0!</v>
      </c>
    </row>
    <row r="25" spans="1:4" ht="16.350000000000001" customHeight="1">
      <c r="A25" s="99" t="s">
        <v>246</v>
      </c>
      <c r="B25" s="165"/>
      <c r="C25" s="165"/>
      <c r="D25" s="155" t="e">
        <f t="shared" si="0"/>
        <v>#DIV/0!</v>
      </c>
    </row>
    <row r="26" spans="1:4" ht="16.350000000000001" customHeight="1">
      <c r="A26" s="99" t="s">
        <v>247</v>
      </c>
      <c r="B26" s="165"/>
      <c r="C26" s="165"/>
      <c r="D26" s="155" t="e">
        <f t="shared" si="0"/>
        <v>#DIV/0!</v>
      </c>
    </row>
    <row r="27" spans="1:4" ht="16.350000000000001" customHeight="1">
      <c r="A27" s="99" t="s">
        <v>248</v>
      </c>
      <c r="B27" s="165">
        <v>5</v>
      </c>
      <c r="C27" s="165">
        <v>18</v>
      </c>
      <c r="D27" s="155">
        <f t="shared" si="0"/>
        <v>0.28000000000000003</v>
      </c>
    </row>
    <row r="28" spans="1:4" ht="16.350000000000001" customHeight="1">
      <c r="A28" s="99" t="s">
        <v>249</v>
      </c>
      <c r="B28" s="165"/>
      <c r="C28" s="165"/>
      <c r="D28" s="155" t="e">
        <f t="shared" si="0"/>
        <v>#DIV/0!</v>
      </c>
    </row>
    <row r="29" spans="1:4" ht="16.350000000000001" customHeight="1">
      <c r="A29" s="99" t="s">
        <v>206</v>
      </c>
      <c r="B29" s="165"/>
      <c r="C29" s="165"/>
      <c r="D29" s="155" t="e">
        <f t="shared" si="0"/>
        <v>#DIV/0!</v>
      </c>
    </row>
    <row r="30" spans="1:4" s="96" customFormat="1" ht="16.350000000000001" customHeight="1">
      <c r="A30" s="98" t="s">
        <v>219</v>
      </c>
      <c r="B30" s="164"/>
      <c r="C30" s="164"/>
      <c r="D30" s="155" t="e">
        <f t="shared" si="0"/>
        <v>#DIV/0!</v>
      </c>
    </row>
    <row r="31" spans="1:4" ht="16.350000000000001" customHeight="1">
      <c r="A31" s="99" t="s">
        <v>244</v>
      </c>
      <c r="B31" s="165"/>
      <c r="C31" s="165"/>
      <c r="D31" s="155" t="e">
        <f t="shared" si="0"/>
        <v>#DIV/0!</v>
      </c>
    </row>
    <row r="32" spans="1:4" ht="16.350000000000001" customHeight="1">
      <c r="A32" s="99" t="s">
        <v>245</v>
      </c>
      <c r="B32" s="165"/>
      <c r="C32" s="165"/>
      <c r="D32" s="155" t="e">
        <f t="shared" si="0"/>
        <v>#DIV/0!</v>
      </c>
    </row>
    <row r="33" spans="1:4" ht="16.350000000000001" customHeight="1">
      <c r="A33" s="99" t="s">
        <v>246</v>
      </c>
      <c r="B33" s="165"/>
      <c r="C33" s="165"/>
      <c r="D33" s="155" t="e">
        <f t="shared" si="0"/>
        <v>#DIV/0!</v>
      </c>
    </row>
    <row r="34" spans="1:4" ht="16.350000000000001" customHeight="1">
      <c r="A34" s="99" t="s">
        <v>248</v>
      </c>
      <c r="B34" s="165"/>
      <c r="C34" s="165"/>
      <c r="D34" s="155" t="e">
        <f t="shared" si="0"/>
        <v>#DIV/0!</v>
      </c>
    </row>
    <row r="35" spans="1:4" ht="16.350000000000001" customHeight="1">
      <c r="A35" s="99" t="s">
        <v>249</v>
      </c>
      <c r="B35" s="165"/>
      <c r="C35" s="165"/>
      <c r="D35" s="155" t="e">
        <f t="shared" si="0"/>
        <v>#DIV/0!</v>
      </c>
    </row>
    <row r="36" spans="1:4" ht="16.350000000000001" customHeight="1">
      <c r="A36" s="99" t="s">
        <v>206</v>
      </c>
      <c r="B36" s="165"/>
      <c r="C36" s="165"/>
      <c r="D36" s="155" t="e">
        <f t="shared" si="0"/>
        <v>#DIV/0!</v>
      </c>
    </row>
    <row r="37" spans="1:4" s="96" customFormat="1" ht="16.350000000000001" customHeight="1">
      <c r="A37" s="98" t="s">
        <v>220</v>
      </c>
      <c r="B37" s="164">
        <v>20166</v>
      </c>
      <c r="C37" s="164">
        <v>18077</v>
      </c>
      <c r="D37" s="155">
        <f t="shared" si="0"/>
        <v>1.1200000000000001</v>
      </c>
    </row>
    <row r="38" spans="1:4" ht="16.350000000000001" customHeight="1">
      <c r="A38" s="99" t="s">
        <v>204</v>
      </c>
      <c r="B38" s="165">
        <v>17167</v>
      </c>
      <c r="C38" s="165">
        <v>16420</v>
      </c>
      <c r="D38" s="155">
        <f t="shared" si="0"/>
        <v>1.05</v>
      </c>
    </row>
    <row r="39" spans="1:4" ht="16.350000000000001" customHeight="1">
      <c r="A39" s="99" t="s">
        <v>205</v>
      </c>
      <c r="B39" s="165">
        <v>2999</v>
      </c>
      <c r="C39" s="165">
        <v>1657</v>
      </c>
      <c r="D39" s="155">
        <f t="shared" si="0"/>
        <v>1.81</v>
      </c>
    </row>
    <row r="40" spans="1:4" ht="16.350000000000001" customHeight="1">
      <c r="A40" s="99" t="s">
        <v>250</v>
      </c>
      <c r="B40" s="165"/>
      <c r="C40" s="165"/>
      <c r="D40" s="155" t="e">
        <f t="shared" si="0"/>
        <v>#DIV/0!</v>
      </c>
    </row>
    <row r="41" spans="1:4" s="96" customFormat="1" ht="16.350000000000001" customHeight="1">
      <c r="A41" s="98" t="s">
        <v>221</v>
      </c>
      <c r="B41" s="164"/>
      <c r="C41" s="164"/>
      <c r="D41" s="155" t="e">
        <f t="shared" si="0"/>
        <v>#DIV/0!</v>
      </c>
    </row>
    <row r="42" spans="1:4" ht="16.350000000000001" customHeight="1">
      <c r="A42" s="99" t="s">
        <v>251</v>
      </c>
      <c r="B42" s="165"/>
      <c r="C42" s="165"/>
      <c r="D42" s="155" t="e">
        <f t="shared" si="0"/>
        <v>#DIV/0!</v>
      </c>
    </row>
    <row r="43" spans="1:4" ht="16.350000000000001" customHeight="1">
      <c r="A43" s="99" t="s">
        <v>252</v>
      </c>
      <c r="B43" s="165"/>
      <c r="C43" s="165"/>
      <c r="D43" s="155" t="e">
        <f t="shared" si="0"/>
        <v>#DIV/0!</v>
      </c>
    </row>
    <row r="44" spans="1:4" s="96" customFormat="1" ht="16.350000000000001" customHeight="1">
      <c r="A44" s="98" t="s">
        <v>285</v>
      </c>
      <c r="B44" s="164"/>
      <c r="C44" s="164"/>
      <c r="D44" s="155" t="e">
        <f t="shared" si="0"/>
        <v>#DIV/0!</v>
      </c>
    </row>
    <row r="45" spans="1:4" ht="16.350000000000001" customHeight="1">
      <c r="A45" s="99" t="s">
        <v>253</v>
      </c>
      <c r="B45" s="165"/>
      <c r="C45" s="165"/>
      <c r="D45" s="155" t="e">
        <f t="shared" si="0"/>
        <v>#DIV/0!</v>
      </c>
    </row>
    <row r="46" spans="1:4" ht="16.350000000000001" customHeight="1">
      <c r="A46" s="99" t="s">
        <v>254</v>
      </c>
      <c r="B46" s="165"/>
      <c r="C46" s="165"/>
      <c r="D46" s="155" t="e">
        <f t="shared" si="0"/>
        <v>#DIV/0!</v>
      </c>
    </row>
    <row r="47" spans="1:4" ht="16.350000000000001" customHeight="1">
      <c r="A47" s="99" t="s">
        <v>255</v>
      </c>
      <c r="B47" s="165"/>
      <c r="C47" s="165"/>
      <c r="D47" s="155" t="e">
        <f t="shared" si="0"/>
        <v>#DIV/0!</v>
      </c>
    </row>
    <row r="48" spans="1:4" s="96" customFormat="1" ht="16.350000000000001" customHeight="1">
      <c r="A48" s="98" t="s">
        <v>286</v>
      </c>
      <c r="B48" s="164"/>
      <c r="C48" s="164"/>
      <c r="D48" s="155" t="e">
        <f t="shared" si="0"/>
        <v>#DIV/0!</v>
      </c>
    </row>
    <row r="49" spans="1:4" ht="16.350000000000001" customHeight="1">
      <c r="A49" s="99" t="s">
        <v>256</v>
      </c>
      <c r="B49" s="165"/>
      <c r="C49" s="165"/>
      <c r="D49" s="155" t="e">
        <f t="shared" si="0"/>
        <v>#DIV/0!</v>
      </c>
    </row>
    <row r="50" spans="1:4" ht="16.350000000000001" customHeight="1">
      <c r="A50" s="99" t="s">
        <v>257</v>
      </c>
      <c r="B50" s="165"/>
      <c r="C50" s="165"/>
      <c r="D50" s="155" t="e">
        <f t="shared" si="0"/>
        <v>#DIV/0!</v>
      </c>
    </row>
    <row r="51" spans="1:4" s="96" customFormat="1" ht="16.350000000000001" customHeight="1">
      <c r="A51" s="98" t="s">
        <v>287</v>
      </c>
      <c r="B51" s="164">
        <v>411</v>
      </c>
      <c r="C51" s="164">
        <v>615</v>
      </c>
      <c r="D51" s="155">
        <f t="shared" si="0"/>
        <v>0.67</v>
      </c>
    </row>
    <row r="52" spans="1:4" ht="16.350000000000001" customHeight="1">
      <c r="A52" s="99" t="s">
        <v>258</v>
      </c>
      <c r="B52" s="165">
        <v>149</v>
      </c>
      <c r="C52" s="165">
        <v>121</v>
      </c>
      <c r="D52" s="155">
        <f t="shared" si="0"/>
        <v>1.23</v>
      </c>
    </row>
    <row r="53" spans="1:4" ht="16.350000000000001" customHeight="1">
      <c r="A53" s="99" t="s">
        <v>259</v>
      </c>
      <c r="B53" s="165"/>
      <c r="C53" s="165"/>
      <c r="D53" s="155" t="e">
        <f t="shared" si="0"/>
        <v>#DIV/0!</v>
      </c>
    </row>
    <row r="54" spans="1:4" ht="16.350000000000001" customHeight="1">
      <c r="A54" s="99" t="s">
        <v>260</v>
      </c>
      <c r="B54" s="165"/>
      <c r="C54" s="165"/>
      <c r="D54" s="155" t="e">
        <f t="shared" si="0"/>
        <v>#DIV/0!</v>
      </c>
    </row>
    <row r="55" spans="1:4" ht="16.350000000000001" customHeight="1">
      <c r="A55" s="99" t="s">
        <v>261</v>
      </c>
      <c r="B55" s="165">
        <v>207</v>
      </c>
      <c r="C55" s="165">
        <v>487</v>
      </c>
      <c r="D55" s="155">
        <f t="shared" si="0"/>
        <v>0.43</v>
      </c>
    </row>
    <row r="56" spans="1:4" ht="16.350000000000001" customHeight="1">
      <c r="A56" s="99" t="s">
        <v>262</v>
      </c>
      <c r="B56" s="165">
        <v>55</v>
      </c>
      <c r="C56" s="165">
        <v>7</v>
      </c>
      <c r="D56" s="155">
        <f t="shared" si="0"/>
        <v>7.86</v>
      </c>
    </row>
    <row r="57" spans="1:4" s="96" customFormat="1" ht="16.350000000000001" customHeight="1">
      <c r="A57" s="98" t="s">
        <v>225</v>
      </c>
      <c r="B57" s="164"/>
      <c r="C57" s="164"/>
      <c r="D57" s="155" t="e">
        <f t="shared" si="0"/>
        <v>#DIV/0!</v>
      </c>
    </row>
    <row r="58" spans="1:4" ht="16.350000000000001" customHeight="1">
      <c r="A58" s="99" t="s">
        <v>263</v>
      </c>
      <c r="B58" s="165"/>
      <c r="C58" s="165"/>
      <c r="D58" s="155" t="e">
        <f t="shared" si="0"/>
        <v>#DIV/0!</v>
      </c>
    </row>
    <row r="59" spans="1:4" ht="16.350000000000001" customHeight="1">
      <c r="A59" s="99" t="s">
        <v>264</v>
      </c>
      <c r="B59" s="165"/>
      <c r="C59" s="165"/>
      <c r="D59" s="155" t="e">
        <f t="shared" si="0"/>
        <v>#DIV/0!</v>
      </c>
    </row>
    <row r="60" spans="1:4" s="96" customFormat="1" ht="16.350000000000001" customHeight="1">
      <c r="A60" s="98" t="s">
        <v>288</v>
      </c>
      <c r="B60" s="164"/>
      <c r="C60" s="164"/>
      <c r="D60" s="155" t="e">
        <f t="shared" si="0"/>
        <v>#DIV/0!</v>
      </c>
    </row>
    <row r="61" spans="1:4" ht="16.350000000000001" customHeight="1">
      <c r="A61" s="99" t="s">
        <v>265</v>
      </c>
      <c r="B61" s="165"/>
      <c r="C61" s="165"/>
      <c r="D61" s="155" t="e">
        <f t="shared" si="0"/>
        <v>#DIV/0!</v>
      </c>
    </row>
    <row r="62" spans="1:4" ht="16.350000000000001" customHeight="1">
      <c r="A62" s="99" t="s">
        <v>266</v>
      </c>
      <c r="B62" s="165"/>
      <c r="C62" s="165"/>
      <c r="D62" s="155" t="e">
        <f t="shared" si="0"/>
        <v>#DIV/0!</v>
      </c>
    </row>
    <row r="63" spans="1:4" ht="16.350000000000001" customHeight="1">
      <c r="A63" s="99" t="s">
        <v>267</v>
      </c>
      <c r="B63" s="165"/>
      <c r="C63" s="165"/>
      <c r="D63" s="155" t="e">
        <f t="shared" si="0"/>
        <v>#DIV/0!</v>
      </c>
    </row>
    <row r="64" spans="1:4" ht="16.350000000000001" customHeight="1">
      <c r="A64" s="99" t="s">
        <v>268</v>
      </c>
      <c r="B64" s="165"/>
      <c r="C64" s="165"/>
      <c r="D64" s="155" t="e">
        <f t="shared" si="0"/>
        <v>#DIV/0!</v>
      </c>
    </row>
    <row r="65" spans="1:4" s="96" customFormat="1" ht="16.350000000000001" customHeight="1">
      <c r="A65" s="98" t="s">
        <v>227</v>
      </c>
      <c r="B65" s="164"/>
      <c r="C65" s="164"/>
      <c r="D65" s="155" t="e">
        <f t="shared" si="0"/>
        <v>#DIV/0!</v>
      </c>
    </row>
    <row r="66" spans="1:4" ht="16.350000000000001" customHeight="1">
      <c r="A66" s="99" t="s">
        <v>269</v>
      </c>
      <c r="B66" s="165"/>
      <c r="C66" s="165"/>
      <c r="D66" s="155" t="e">
        <f t="shared" si="0"/>
        <v>#DIV/0!</v>
      </c>
    </row>
    <row r="67" spans="1:4" ht="16.350000000000001" customHeight="1">
      <c r="A67" s="99" t="s">
        <v>270</v>
      </c>
      <c r="B67" s="165"/>
      <c r="C67" s="165"/>
      <c r="D67" s="155" t="e">
        <f t="shared" si="0"/>
        <v>#DIV/0!</v>
      </c>
    </row>
    <row r="68" spans="1:4" s="96" customFormat="1" ht="16.350000000000001" customHeight="1">
      <c r="A68" s="98" t="s">
        <v>289</v>
      </c>
      <c r="B68" s="164"/>
      <c r="C68" s="164"/>
      <c r="D68" s="155" t="e">
        <f t="shared" si="0"/>
        <v>#DIV/0!</v>
      </c>
    </row>
    <row r="69" spans="1:4" ht="16.350000000000001" customHeight="1">
      <c r="A69" s="99" t="s">
        <v>271</v>
      </c>
      <c r="B69" s="165"/>
      <c r="C69" s="165"/>
      <c r="D69" s="155" t="e">
        <f t="shared" si="0"/>
        <v>#DIV/0!</v>
      </c>
    </row>
    <row r="70" spans="1:4" ht="16.350000000000001" customHeight="1">
      <c r="A70" s="99" t="s">
        <v>272</v>
      </c>
      <c r="B70" s="165"/>
      <c r="C70" s="165"/>
      <c r="D70" s="155" t="e">
        <f t="shared" ref="D70:D80" si="1">B70/C70</f>
        <v>#DIV/0!</v>
      </c>
    </row>
    <row r="71" spans="1:4" ht="16.350000000000001" customHeight="1">
      <c r="A71" s="99" t="s">
        <v>273</v>
      </c>
      <c r="B71" s="165"/>
      <c r="C71" s="165"/>
      <c r="D71" s="155" t="e">
        <f t="shared" si="1"/>
        <v>#DIV/0!</v>
      </c>
    </row>
    <row r="72" spans="1:4" ht="16.350000000000001" customHeight="1">
      <c r="A72" s="99" t="s">
        <v>158</v>
      </c>
      <c r="B72" s="165"/>
      <c r="C72" s="165"/>
      <c r="D72" s="155" t="e">
        <f t="shared" si="1"/>
        <v>#DIV/0!</v>
      </c>
    </row>
    <row r="73" spans="1:4" s="96" customFormat="1" ht="16.350000000000001" customHeight="1">
      <c r="A73" s="98" t="s">
        <v>290</v>
      </c>
      <c r="B73" s="164"/>
      <c r="C73" s="164"/>
      <c r="D73" s="155" t="e">
        <f t="shared" si="1"/>
        <v>#DIV/0!</v>
      </c>
    </row>
    <row r="74" spans="1:4" ht="16.350000000000001" customHeight="1">
      <c r="A74" s="99" t="s">
        <v>274</v>
      </c>
      <c r="B74" s="165"/>
      <c r="C74" s="165"/>
      <c r="D74" s="155" t="e">
        <f t="shared" si="1"/>
        <v>#DIV/0!</v>
      </c>
    </row>
    <row r="75" spans="1:4" ht="16.350000000000001" customHeight="1">
      <c r="A75" s="99" t="s">
        <v>275</v>
      </c>
      <c r="B75" s="165"/>
      <c r="C75" s="165"/>
      <c r="D75" s="155" t="e">
        <f t="shared" si="1"/>
        <v>#DIV/0!</v>
      </c>
    </row>
    <row r="76" spans="1:4" s="96" customFormat="1" ht="16.350000000000001" customHeight="1">
      <c r="A76" s="98" t="s">
        <v>291</v>
      </c>
      <c r="B76" s="164"/>
      <c r="C76" s="164"/>
      <c r="D76" s="155" t="e">
        <f t="shared" si="1"/>
        <v>#DIV/0!</v>
      </c>
    </row>
    <row r="77" spans="1:4" ht="16.350000000000001" customHeight="1">
      <c r="A77" s="99" t="s">
        <v>276</v>
      </c>
      <c r="B77" s="165"/>
      <c r="C77" s="165"/>
      <c r="D77" s="155" t="e">
        <f t="shared" si="1"/>
        <v>#DIV/0!</v>
      </c>
    </row>
    <row r="78" spans="1:4" ht="16.350000000000001" customHeight="1">
      <c r="A78" s="99" t="s">
        <v>277</v>
      </c>
      <c r="B78" s="165"/>
      <c r="C78" s="165"/>
      <c r="D78" s="155" t="e">
        <f t="shared" si="1"/>
        <v>#DIV/0!</v>
      </c>
    </row>
    <row r="79" spans="1:4" ht="16.350000000000001" customHeight="1">
      <c r="A79" s="99" t="s">
        <v>278</v>
      </c>
      <c r="B79" s="165"/>
      <c r="C79" s="165"/>
      <c r="D79" s="155" t="e">
        <f t="shared" si="1"/>
        <v>#DIV/0!</v>
      </c>
    </row>
    <row r="80" spans="1:4" ht="17.45" customHeight="1">
      <c r="A80" s="99" t="s">
        <v>207</v>
      </c>
      <c r="B80" s="165"/>
      <c r="C80" s="104"/>
      <c r="D80" s="155" t="e">
        <f t="shared" si="1"/>
        <v>#DIV/0!</v>
      </c>
    </row>
    <row r="81" spans="1:4" ht="24" customHeight="1">
      <c r="A81" s="106"/>
      <c r="B81" s="167"/>
      <c r="C81" s="105"/>
      <c r="D81" s="105"/>
    </row>
  </sheetData>
  <mergeCells count="1">
    <mergeCell ref="A2:D2"/>
  </mergeCells>
  <phoneticPr fontId="37" type="noConversion"/>
  <printOptions horizontalCentered="1"/>
  <pageMargins left="0.23622047244094491" right="0.23622047244094491" top="0.35433070866141736" bottom="0.55118110236220474" header="0.31496062992125984" footer="0.31496062992125984"/>
  <pageSetup paperSize="9" fitToHeight="0" orientation="portrait"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tabColor theme="6" tint="-0.249977111117893"/>
  </sheetPr>
  <dimension ref="A1:D64"/>
  <sheetViews>
    <sheetView workbookViewId="0">
      <selection activeCell="A28" sqref="A28"/>
    </sheetView>
  </sheetViews>
  <sheetFormatPr defaultRowHeight="14.25"/>
  <cols>
    <col min="1" max="1" width="41" customWidth="1"/>
    <col min="2" max="2" width="12.375" customWidth="1"/>
    <col min="3" max="3" width="12.125" customWidth="1"/>
    <col min="4" max="4" width="12.375" customWidth="1"/>
  </cols>
  <sheetData>
    <row r="1" spans="1:4">
      <c r="A1" s="19" t="s">
        <v>192</v>
      </c>
    </row>
    <row r="2" spans="1:4" ht="24.75" customHeight="1">
      <c r="A2" s="234" t="s">
        <v>3247</v>
      </c>
      <c r="B2" s="234"/>
      <c r="C2" s="234"/>
      <c r="D2" s="234"/>
    </row>
    <row r="3" spans="1:4" ht="17.25" customHeight="1">
      <c r="A3" s="73"/>
      <c r="B3" s="37"/>
      <c r="C3" s="37"/>
      <c r="D3" s="40" t="s">
        <v>73</v>
      </c>
    </row>
    <row r="4" spans="1:4" ht="19.7" customHeight="1">
      <c r="A4" s="79" t="s">
        <v>69</v>
      </c>
      <c r="B4" s="56" t="s">
        <v>87</v>
      </c>
      <c r="C4" s="56" t="s">
        <v>2896</v>
      </c>
      <c r="D4" s="56" t="s">
        <v>2897</v>
      </c>
    </row>
    <row r="5" spans="1:4" ht="16.7" customHeight="1">
      <c r="A5" s="77" t="s">
        <v>165</v>
      </c>
      <c r="B5" s="72"/>
      <c r="C5" s="72"/>
      <c r="D5" s="72"/>
    </row>
    <row r="6" spans="1:4" ht="16.7" customHeight="1">
      <c r="A6" s="71" t="s">
        <v>333</v>
      </c>
      <c r="B6" s="72"/>
      <c r="C6" s="72"/>
      <c r="D6" s="72"/>
    </row>
    <row r="7" spans="1:4" ht="16.7" customHeight="1">
      <c r="A7" s="71" t="s">
        <v>334</v>
      </c>
      <c r="B7" s="72"/>
      <c r="C7" s="72"/>
      <c r="D7" s="72"/>
    </row>
    <row r="8" spans="1:4" ht="16.7" customHeight="1">
      <c r="A8" s="71" t="s">
        <v>335</v>
      </c>
      <c r="B8" s="72"/>
      <c r="C8" s="72"/>
      <c r="D8" s="72"/>
    </row>
    <row r="9" spans="1:4" ht="16.7" customHeight="1">
      <c r="A9" s="77" t="s">
        <v>166</v>
      </c>
      <c r="B9" s="225">
        <v>1591</v>
      </c>
      <c r="C9" s="225">
        <f>SUM(C10:C20)</f>
        <v>504</v>
      </c>
      <c r="D9" s="225">
        <f>SUM(D10:D20)</f>
        <v>1087</v>
      </c>
    </row>
    <row r="10" spans="1:4" ht="16.7" customHeight="1">
      <c r="A10" s="71" t="s">
        <v>336</v>
      </c>
      <c r="B10" s="225">
        <v>1285</v>
      </c>
      <c r="C10" s="225">
        <v>364</v>
      </c>
      <c r="D10" s="225">
        <v>921</v>
      </c>
    </row>
    <row r="11" spans="1:4" ht="16.7" customHeight="1">
      <c r="A11" s="71" t="s">
        <v>337</v>
      </c>
      <c r="B11" s="225"/>
      <c r="C11" s="225"/>
      <c r="D11" s="225"/>
    </row>
    <row r="12" spans="1:4" ht="16.7" customHeight="1">
      <c r="A12" s="71" t="s">
        <v>338</v>
      </c>
      <c r="B12" s="225"/>
      <c r="C12" s="225"/>
      <c r="D12" s="225"/>
    </row>
    <row r="13" spans="1:4" ht="16.7" customHeight="1">
      <c r="A13" s="71" t="s">
        <v>339</v>
      </c>
      <c r="B13" s="225"/>
      <c r="C13" s="225"/>
      <c r="D13" s="225"/>
    </row>
    <row r="14" spans="1:4" ht="16.7" customHeight="1">
      <c r="A14" s="71" t="s">
        <v>340</v>
      </c>
      <c r="B14" s="225"/>
      <c r="C14" s="225"/>
      <c r="D14" s="225"/>
    </row>
    <row r="15" spans="1:4" ht="16.7" customHeight="1">
      <c r="A15" s="71" t="s">
        <v>341</v>
      </c>
      <c r="B15" s="225"/>
      <c r="C15" s="225"/>
      <c r="D15" s="225"/>
    </row>
    <row r="16" spans="1:4" ht="16.7" customHeight="1">
      <c r="A16" s="71" t="s">
        <v>342</v>
      </c>
      <c r="B16" s="225"/>
      <c r="C16" s="225"/>
      <c r="D16" s="225"/>
    </row>
    <row r="17" spans="1:4" ht="16.7" customHeight="1">
      <c r="A17" s="71" t="s">
        <v>343</v>
      </c>
      <c r="B17" s="225"/>
      <c r="C17" s="225"/>
      <c r="D17" s="225"/>
    </row>
    <row r="18" spans="1:4" ht="16.7" customHeight="1">
      <c r="A18" s="71" t="s">
        <v>344</v>
      </c>
      <c r="B18" s="225"/>
      <c r="C18" s="225"/>
      <c r="D18" s="225"/>
    </row>
    <row r="19" spans="1:4" ht="16.7" customHeight="1">
      <c r="A19" s="118" t="s">
        <v>345</v>
      </c>
      <c r="B19" s="225"/>
      <c r="C19" s="225"/>
      <c r="D19" s="225"/>
    </row>
    <row r="20" spans="1:4" ht="16.7" customHeight="1">
      <c r="A20" s="71" t="s">
        <v>346</v>
      </c>
      <c r="B20" s="225">
        <v>306</v>
      </c>
      <c r="C20" s="225">
        <v>140</v>
      </c>
      <c r="D20" s="225">
        <v>166</v>
      </c>
    </row>
    <row r="21" spans="1:4" ht="16.7" customHeight="1">
      <c r="A21" s="71" t="s">
        <v>347</v>
      </c>
      <c r="B21" s="72"/>
      <c r="C21" s="72"/>
      <c r="D21" s="72"/>
    </row>
    <row r="22" spans="1:4" ht="16.7" customHeight="1">
      <c r="A22" s="71" t="s">
        <v>348</v>
      </c>
      <c r="B22" s="72"/>
      <c r="C22" s="72"/>
      <c r="D22" s="72"/>
    </row>
    <row r="23" spans="1:4" ht="16.7" customHeight="1">
      <c r="A23" s="71" t="s">
        <v>349</v>
      </c>
      <c r="B23" s="72"/>
      <c r="C23" s="72"/>
      <c r="D23" s="72"/>
    </row>
    <row r="24" spans="1:4" ht="16.7" customHeight="1">
      <c r="A24" s="71" t="s">
        <v>350</v>
      </c>
      <c r="B24" s="72"/>
      <c r="C24" s="72"/>
      <c r="D24" s="72"/>
    </row>
    <row r="25" spans="1:4" ht="16.7" customHeight="1">
      <c r="A25" s="77" t="s">
        <v>167</v>
      </c>
      <c r="B25" s="72"/>
      <c r="C25" s="72"/>
      <c r="D25" s="72"/>
    </row>
    <row r="26" spans="1:4" ht="16.7" customHeight="1">
      <c r="A26" s="71" t="s">
        <v>186</v>
      </c>
      <c r="B26" s="72"/>
      <c r="C26" s="72"/>
      <c r="D26" s="72"/>
    </row>
    <row r="27" spans="1:4" ht="16.7" customHeight="1">
      <c r="A27" s="71" t="s">
        <v>202</v>
      </c>
      <c r="B27" s="72"/>
      <c r="C27" s="72"/>
      <c r="D27" s="72"/>
    </row>
    <row r="28" spans="1:4" ht="16.7" customHeight="1">
      <c r="A28" s="71" t="s">
        <v>168</v>
      </c>
      <c r="B28" s="72"/>
      <c r="C28" s="72"/>
      <c r="D28" s="72"/>
    </row>
    <row r="29" spans="1:4" ht="16.7" customHeight="1">
      <c r="A29" s="71" t="s">
        <v>201</v>
      </c>
      <c r="B29" s="72"/>
      <c r="C29" s="72"/>
      <c r="D29" s="72"/>
    </row>
    <row r="30" spans="1:4" ht="16.7" customHeight="1">
      <c r="A30" s="71" t="s">
        <v>169</v>
      </c>
      <c r="B30" s="72"/>
      <c r="C30" s="72"/>
      <c r="D30" s="72"/>
    </row>
    <row r="31" spans="1:4" ht="16.7" customHeight="1">
      <c r="A31" s="71" t="s">
        <v>201</v>
      </c>
      <c r="B31" s="72"/>
      <c r="C31" s="72"/>
      <c r="D31" s="72"/>
    </row>
    <row r="32" spans="1:4" ht="16.7" customHeight="1">
      <c r="A32" s="71" t="s">
        <v>187</v>
      </c>
      <c r="B32" s="72"/>
      <c r="C32" s="72"/>
      <c r="D32" s="72"/>
    </row>
    <row r="33" spans="1:4" ht="16.7" customHeight="1">
      <c r="A33" s="71" t="s">
        <v>201</v>
      </c>
      <c r="B33" s="72"/>
      <c r="C33" s="72"/>
      <c r="D33" s="72"/>
    </row>
    <row r="34" spans="1:4" ht="16.7" customHeight="1">
      <c r="A34" s="71" t="s">
        <v>170</v>
      </c>
      <c r="B34" s="72"/>
      <c r="C34" s="72"/>
      <c r="D34" s="72"/>
    </row>
    <row r="35" spans="1:4" ht="16.7" customHeight="1">
      <c r="A35" s="71" t="s">
        <v>201</v>
      </c>
      <c r="B35" s="72"/>
      <c r="C35" s="72"/>
      <c r="D35" s="72"/>
    </row>
    <row r="36" spans="1:4" ht="16.7" customHeight="1">
      <c r="A36" s="71" t="s">
        <v>171</v>
      </c>
      <c r="B36" s="72"/>
      <c r="C36" s="72"/>
      <c r="D36" s="72"/>
    </row>
    <row r="37" spans="1:4" ht="16.7" customHeight="1">
      <c r="A37" s="71" t="s">
        <v>201</v>
      </c>
      <c r="B37" s="72"/>
      <c r="C37" s="72"/>
      <c r="D37" s="72"/>
    </row>
    <row r="38" spans="1:4" ht="16.7" customHeight="1">
      <c r="A38" s="71" t="s">
        <v>172</v>
      </c>
      <c r="B38" s="72"/>
      <c r="C38" s="72"/>
      <c r="D38" s="72"/>
    </row>
    <row r="39" spans="1:4" ht="16.7" customHeight="1">
      <c r="A39" s="71" t="s">
        <v>201</v>
      </c>
      <c r="B39" s="72"/>
      <c r="C39" s="72"/>
      <c r="D39" s="72"/>
    </row>
    <row r="40" spans="1:4" ht="16.7" customHeight="1">
      <c r="A40" s="71" t="s">
        <v>173</v>
      </c>
      <c r="B40" s="72"/>
      <c r="C40" s="72"/>
      <c r="D40" s="72"/>
    </row>
    <row r="41" spans="1:4" ht="16.7" customHeight="1">
      <c r="A41" s="71" t="s">
        <v>201</v>
      </c>
      <c r="B41" s="72"/>
      <c r="C41" s="72"/>
      <c r="D41" s="72"/>
    </row>
    <row r="42" spans="1:4" ht="16.7" customHeight="1">
      <c r="A42" s="71" t="s">
        <v>174</v>
      </c>
      <c r="B42" s="72"/>
      <c r="C42" s="72"/>
      <c r="D42" s="72"/>
    </row>
    <row r="43" spans="1:4" ht="16.7" customHeight="1">
      <c r="A43" s="71" t="s">
        <v>201</v>
      </c>
      <c r="B43" s="72"/>
      <c r="C43" s="72"/>
      <c r="D43" s="72"/>
    </row>
    <row r="44" spans="1:4" ht="16.7" customHeight="1">
      <c r="A44" s="71" t="s">
        <v>175</v>
      </c>
      <c r="B44" s="72"/>
      <c r="C44" s="72"/>
      <c r="D44" s="72"/>
    </row>
    <row r="45" spans="1:4" ht="16.7" customHeight="1">
      <c r="A45" s="71" t="s">
        <v>201</v>
      </c>
      <c r="B45" s="72"/>
      <c r="C45" s="72"/>
      <c r="D45" s="72"/>
    </row>
    <row r="46" spans="1:4" ht="16.7" customHeight="1">
      <c r="A46" s="71" t="s">
        <v>176</v>
      </c>
      <c r="B46" s="72"/>
      <c r="C46" s="72"/>
      <c r="D46" s="72"/>
    </row>
    <row r="47" spans="1:4" ht="16.7" customHeight="1">
      <c r="A47" s="71" t="s">
        <v>200</v>
      </c>
      <c r="B47" s="72"/>
      <c r="C47" s="72"/>
      <c r="D47" s="72"/>
    </row>
    <row r="48" spans="1:4" ht="16.7" customHeight="1">
      <c r="A48" s="71" t="s">
        <v>177</v>
      </c>
      <c r="B48" s="72"/>
      <c r="C48" s="72"/>
      <c r="D48" s="72"/>
    </row>
    <row r="49" spans="1:4" ht="16.7" customHeight="1">
      <c r="A49" s="71" t="s">
        <v>200</v>
      </c>
      <c r="B49" s="72"/>
      <c r="C49" s="72"/>
      <c r="D49" s="72"/>
    </row>
    <row r="50" spans="1:4" ht="16.7" customHeight="1">
      <c r="A50" s="71" t="s">
        <v>178</v>
      </c>
      <c r="B50" s="72"/>
      <c r="C50" s="72"/>
      <c r="D50" s="72"/>
    </row>
    <row r="51" spans="1:4" ht="16.7" customHeight="1">
      <c r="A51" s="71" t="s">
        <v>200</v>
      </c>
      <c r="B51" s="72"/>
      <c r="C51" s="72"/>
      <c r="D51" s="72"/>
    </row>
    <row r="52" spans="1:4" ht="16.7" customHeight="1">
      <c r="A52" s="71" t="s">
        <v>179</v>
      </c>
      <c r="B52" s="72"/>
      <c r="C52" s="72"/>
      <c r="D52" s="72"/>
    </row>
    <row r="53" spans="1:4" ht="16.7" customHeight="1">
      <c r="A53" s="71" t="s">
        <v>200</v>
      </c>
      <c r="B53" s="72"/>
      <c r="C53" s="72"/>
      <c r="D53" s="72"/>
    </row>
    <row r="54" spans="1:4" ht="16.7" customHeight="1">
      <c r="A54" s="71" t="s">
        <v>180</v>
      </c>
      <c r="B54" s="72"/>
      <c r="C54" s="72"/>
      <c r="D54" s="72"/>
    </row>
    <row r="55" spans="1:4" ht="16.7" customHeight="1">
      <c r="A55" s="71" t="s">
        <v>200</v>
      </c>
      <c r="B55" s="72"/>
      <c r="C55" s="72"/>
      <c r="D55" s="72"/>
    </row>
    <row r="56" spans="1:4" ht="16.7" customHeight="1">
      <c r="A56" s="71" t="s">
        <v>181</v>
      </c>
      <c r="B56" s="72"/>
      <c r="C56" s="72"/>
      <c r="D56" s="72"/>
    </row>
    <row r="57" spans="1:4" ht="16.7" customHeight="1">
      <c r="A57" s="71" t="s">
        <v>200</v>
      </c>
      <c r="B57" s="72"/>
      <c r="C57" s="72"/>
      <c r="D57" s="72"/>
    </row>
    <row r="58" spans="1:4" ht="16.7" customHeight="1">
      <c r="A58" s="71" t="s">
        <v>182</v>
      </c>
      <c r="B58" s="72"/>
      <c r="C58" s="72"/>
      <c r="D58" s="72"/>
    </row>
    <row r="59" spans="1:4" ht="16.7" customHeight="1">
      <c r="A59" s="71" t="s">
        <v>200</v>
      </c>
      <c r="B59" s="72"/>
      <c r="C59" s="72"/>
      <c r="D59" s="72"/>
    </row>
    <row r="60" spans="1:4" ht="16.7" customHeight="1">
      <c r="A60" s="71" t="s">
        <v>183</v>
      </c>
      <c r="B60" s="72"/>
      <c r="C60" s="72"/>
      <c r="D60" s="72"/>
    </row>
    <row r="61" spans="1:4" ht="16.7" customHeight="1">
      <c r="A61" s="71" t="s">
        <v>305</v>
      </c>
      <c r="B61" s="72"/>
      <c r="C61" s="72"/>
      <c r="D61" s="72"/>
    </row>
    <row r="62" spans="1:4" ht="16.7" customHeight="1">
      <c r="A62" s="71" t="s">
        <v>184</v>
      </c>
      <c r="B62" s="72"/>
      <c r="C62" s="72"/>
      <c r="D62" s="72"/>
    </row>
    <row r="63" spans="1:4" ht="18.75" customHeight="1">
      <c r="A63" s="63" t="s">
        <v>306</v>
      </c>
      <c r="B63" s="63"/>
      <c r="C63" s="63"/>
      <c r="D63" s="63"/>
    </row>
    <row r="64" spans="1:4" ht="53.45" customHeight="1">
      <c r="A64" s="235" t="s">
        <v>2898</v>
      </c>
      <c r="B64" s="235"/>
      <c r="C64" s="235"/>
      <c r="D64" s="235"/>
    </row>
  </sheetData>
  <mergeCells count="2">
    <mergeCell ref="A2:D2"/>
    <mergeCell ref="A64:D64"/>
  </mergeCells>
  <phoneticPr fontId="37" type="noConversion"/>
  <pageMargins left="0.23622047244094491" right="0.23622047244094491" top="0.74803149606299213" bottom="0.74803149606299213" header="0.31496062992125984" footer="0.31496062992125984"/>
  <pageSetup paperSize="9" scale="85" fitToHeight="0" orientation="portrait"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theme="6" tint="-0.249977111117893"/>
  </sheetPr>
  <dimension ref="A1:F17"/>
  <sheetViews>
    <sheetView tabSelected="1" workbookViewId="0">
      <selection activeCell="F14" sqref="F14"/>
    </sheetView>
  </sheetViews>
  <sheetFormatPr defaultColWidth="8.625" defaultRowHeight="14.25"/>
  <cols>
    <col min="1" max="1" width="43.125" style="33" customWidth="1"/>
    <col min="2" max="2" width="13" style="33" customWidth="1"/>
    <col min="3" max="3" width="13.5" style="33" customWidth="1"/>
    <col min="4" max="4" width="16" style="33" customWidth="1"/>
    <col min="5" max="16384" width="8.625" style="33"/>
  </cols>
  <sheetData>
    <row r="1" spans="1:6" ht="22.35" customHeight="1">
      <c r="A1" s="35" t="s">
        <v>193</v>
      </c>
      <c r="B1" s="34"/>
      <c r="C1" s="34"/>
      <c r="D1" s="34"/>
    </row>
    <row r="2" spans="1:6" ht="20.25">
      <c r="A2" s="236" t="s">
        <v>3157</v>
      </c>
      <c r="B2" s="236"/>
      <c r="C2" s="236"/>
      <c r="D2" s="236"/>
    </row>
    <row r="3" spans="1:6">
      <c r="A3" s="237" t="s">
        <v>67</v>
      </c>
      <c r="B3" s="237"/>
      <c r="C3" s="237"/>
      <c r="D3" s="237"/>
    </row>
    <row r="4" spans="1:6" ht="48" customHeight="1">
      <c r="A4" s="50" t="s">
        <v>69</v>
      </c>
      <c r="B4" s="75" t="s">
        <v>3248</v>
      </c>
      <c r="C4" s="76" t="s">
        <v>3249</v>
      </c>
      <c r="D4" s="120" t="s">
        <v>3250</v>
      </c>
    </row>
    <row r="5" spans="1:6" ht="21.75" customHeight="1">
      <c r="A5" s="51" t="s">
        <v>70</v>
      </c>
      <c r="B5" s="249">
        <v>131</v>
      </c>
      <c r="C5" s="249">
        <v>149</v>
      </c>
      <c r="D5" s="181">
        <f>B5/C5</f>
        <v>0.88</v>
      </c>
    </row>
    <row r="6" spans="1:6" ht="21.75" customHeight="1">
      <c r="A6" s="52" t="s">
        <v>71</v>
      </c>
      <c r="B6" s="250">
        <v>2</v>
      </c>
      <c r="C6" s="251">
        <v>5</v>
      </c>
      <c r="D6" s="181">
        <f t="shared" ref="D6:D10" si="0">B6/C6</f>
        <v>0.4</v>
      </c>
    </row>
    <row r="7" spans="1:6" ht="21.75" customHeight="1">
      <c r="A7" s="52" t="s">
        <v>72</v>
      </c>
      <c r="B7" s="250">
        <v>31</v>
      </c>
      <c r="C7" s="251">
        <v>71</v>
      </c>
      <c r="D7" s="181">
        <f t="shared" si="0"/>
        <v>0.44</v>
      </c>
    </row>
    <row r="8" spans="1:6" ht="21.75" customHeight="1">
      <c r="A8" s="52" t="s">
        <v>3251</v>
      </c>
      <c r="B8" s="250">
        <v>98</v>
      </c>
      <c r="C8" s="251">
        <v>73</v>
      </c>
      <c r="D8" s="181">
        <f t="shared" si="0"/>
        <v>1.34</v>
      </c>
    </row>
    <row r="9" spans="1:6" ht="21.75" customHeight="1">
      <c r="A9" s="53" t="s">
        <v>3252</v>
      </c>
      <c r="B9" s="252">
        <v>73</v>
      </c>
      <c r="C9" s="251">
        <v>73</v>
      </c>
      <c r="D9" s="181">
        <f t="shared" si="0"/>
        <v>1</v>
      </c>
      <c r="F9" s="44"/>
    </row>
    <row r="10" spans="1:6" ht="21.75" customHeight="1">
      <c r="A10" s="53" t="s">
        <v>3253</v>
      </c>
      <c r="B10" s="179">
        <v>25</v>
      </c>
      <c r="C10" s="180"/>
      <c r="D10" s="181" t="e">
        <f t="shared" si="0"/>
        <v>#DIV/0!</v>
      </c>
    </row>
    <row r="11" spans="1:6" ht="9.75" customHeight="1"/>
    <row r="12" spans="1:6" ht="15.6" customHeight="1">
      <c r="A12" s="107" t="s">
        <v>217</v>
      </c>
    </row>
    <row r="13" spans="1:6" ht="97.5" customHeight="1">
      <c r="A13" s="238" t="s">
        <v>354</v>
      </c>
      <c r="B13" s="238"/>
      <c r="C13" s="238"/>
      <c r="D13" s="238"/>
    </row>
    <row r="14" spans="1:6" ht="72" customHeight="1">
      <c r="A14" s="239" t="s">
        <v>3254</v>
      </c>
      <c r="B14" s="239"/>
      <c r="C14" s="239"/>
      <c r="D14" s="239"/>
    </row>
    <row r="15" spans="1:6">
      <c r="A15" s="86"/>
      <c r="B15" s="86"/>
      <c r="C15" s="86"/>
      <c r="D15" s="86"/>
    </row>
    <row r="16" spans="1:6">
      <c r="A16" s="87"/>
      <c r="B16" s="87"/>
      <c r="C16" s="87"/>
      <c r="D16" s="87"/>
    </row>
    <row r="17" spans="1:4">
      <c r="A17" s="87"/>
      <c r="B17" s="87"/>
      <c r="C17" s="87"/>
      <c r="D17" s="87"/>
    </row>
  </sheetData>
  <mergeCells count="4">
    <mergeCell ref="A2:D2"/>
    <mergeCell ref="A3:D3"/>
    <mergeCell ref="A13:D13"/>
    <mergeCell ref="A14:D14"/>
  </mergeCells>
  <phoneticPr fontId="37" type="noConversion"/>
  <pageMargins left="0.62992125984251968" right="0.23622047244094491" top="0.74803149606299213" bottom="0.74803149606299213" header="0.31496062992125984" footer="0.31496062992125984"/>
  <pageSetup paperSize="9" fitToHeight="0" orientation="portrait"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sheetPr>
    <tabColor theme="6" tint="-0.249977111117893"/>
  </sheetPr>
  <dimension ref="A1:F28"/>
  <sheetViews>
    <sheetView topLeftCell="A10" workbookViewId="0">
      <selection activeCell="C32" sqref="C32"/>
    </sheetView>
  </sheetViews>
  <sheetFormatPr defaultRowHeight="14.25"/>
  <cols>
    <col min="1" max="1" width="41.625" bestFit="1" customWidth="1"/>
    <col min="2" max="2" width="14.625" customWidth="1"/>
    <col min="3" max="3" width="11.5" style="150" customWidth="1"/>
    <col min="4" max="4" width="15.625" customWidth="1"/>
  </cols>
  <sheetData>
    <row r="1" spans="1:6" ht="22.15" customHeight="1">
      <c r="A1" s="19" t="s">
        <v>194</v>
      </c>
    </row>
    <row r="2" spans="1:6" ht="27" customHeight="1">
      <c r="A2" s="240" t="s">
        <v>3237</v>
      </c>
      <c r="B2" s="240"/>
      <c r="C2" s="240"/>
      <c r="D2" s="240"/>
    </row>
    <row r="3" spans="1:6">
      <c r="A3" s="38"/>
      <c r="B3" s="39"/>
      <c r="C3" s="182"/>
      <c r="D3" s="40" t="s">
        <v>73</v>
      </c>
    </row>
    <row r="4" spans="1:6" ht="46.15" customHeight="1">
      <c r="A4" s="56" t="s">
        <v>118</v>
      </c>
      <c r="B4" s="75" t="s">
        <v>33</v>
      </c>
      <c r="C4" s="183" t="s">
        <v>2903</v>
      </c>
      <c r="D4" s="120" t="s">
        <v>1490</v>
      </c>
    </row>
    <row r="5" spans="1:6" ht="18.75" customHeight="1">
      <c r="A5" s="108" t="s">
        <v>307</v>
      </c>
      <c r="B5" s="75">
        <f>B6</f>
        <v>3840</v>
      </c>
      <c r="C5" s="183">
        <f>C6</f>
        <v>4950</v>
      </c>
      <c r="D5" s="160">
        <f>B5/C5</f>
        <v>0.78</v>
      </c>
    </row>
    <row r="6" spans="1:6" ht="18.75" customHeight="1">
      <c r="A6" s="58" t="s">
        <v>313</v>
      </c>
      <c r="B6" s="75">
        <f>SUM(B7:B19)</f>
        <v>3840</v>
      </c>
      <c r="C6" s="183">
        <f>SUM(C7:C19)</f>
        <v>4950</v>
      </c>
      <c r="D6" s="160">
        <f t="shared" ref="D6:D28" si="0">B6/C6</f>
        <v>0.78</v>
      </c>
    </row>
    <row r="7" spans="1:6" ht="17.45" customHeight="1">
      <c r="A7" s="92" t="s">
        <v>314</v>
      </c>
      <c r="B7" s="54"/>
      <c r="C7" s="184"/>
      <c r="D7" s="160" t="e">
        <f t="shared" si="0"/>
        <v>#DIV/0!</v>
      </c>
    </row>
    <row r="8" spans="1:6" ht="17.45" customHeight="1">
      <c r="A8" s="92" t="s">
        <v>315</v>
      </c>
      <c r="B8" s="54"/>
      <c r="C8" s="184"/>
      <c r="D8" s="160" t="e">
        <f t="shared" si="0"/>
        <v>#DIV/0!</v>
      </c>
    </row>
    <row r="9" spans="1:6" ht="17.45" customHeight="1">
      <c r="A9" s="92" t="s">
        <v>316</v>
      </c>
      <c r="B9" s="223">
        <v>200</v>
      </c>
      <c r="C9" s="185">
        <v>250</v>
      </c>
      <c r="D9" s="160">
        <f t="shared" si="0"/>
        <v>0.8</v>
      </c>
      <c r="F9" s="43"/>
    </row>
    <row r="10" spans="1:6" ht="17.45" customHeight="1">
      <c r="A10" s="92" t="s">
        <v>317</v>
      </c>
      <c r="B10" s="223">
        <v>100</v>
      </c>
      <c r="C10" s="185">
        <v>200</v>
      </c>
      <c r="D10" s="160">
        <f t="shared" si="0"/>
        <v>0.5</v>
      </c>
    </row>
    <row r="11" spans="1:6" ht="17.45" customHeight="1">
      <c r="A11" s="92" t="s">
        <v>318</v>
      </c>
      <c r="B11" s="223">
        <v>3540</v>
      </c>
      <c r="C11" s="185">
        <v>4500</v>
      </c>
      <c r="D11" s="160">
        <f t="shared" si="0"/>
        <v>0.79</v>
      </c>
    </row>
    <row r="12" spans="1:6" ht="17.45" customHeight="1">
      <c r="A12" s="92" t="s">
        <v>319</v>
      </c>
      <c r="B12" s="55"/>
      <c r="C12" s="186"/>
      <c r="D12" s="160" t="e">
        <f t="shared" si="0"/>
        <v>#DIV/0!</v>
      </c>
    </row>
    <row r="13" spans="1:6" ht="17.45" customHeight="1">
      <c r="A13" s="92" t="s">
        <v>320</v>
      </c>
      <c r="B13" s="55"/>
      <c r="C13" s="186"/>
      <c r="D13" s="160" t="e">
        <f t="shared" si="0"/>
        <v>#DIV/0!</v>
      </c>
    </row>
    <row r="14" spans="1:6" ht="17.45" customHeight="1">
      <c r="A14" s="92" t="s">
        <v>321</v>
      </c>
      <c r="B14" s="55"/>
      <c r="C14" s="186"/>
      <c r="D14" s="160" t="e">
        <f t="shared" si="0"/>
        <v>#DIV/0!</v>
      </c>
    </row>
    <row r="15" spans="1:6" ht="17.45" customHeight="1">
      <c r="A15" s="92" t="s">
        <v>322</v>
      </c>
      <c r="B15" s="55"/>
      <c r="C15" s="186"/>
      <c r="D15" s="160" t="e">
        <f t="shared" si="0"/>
        <v>#DIV/0!</v>
      </c>
    </row>
    <row r="16" spans="1:6" ht="17.45" customHeight="1">
      <c r="A16" s="92" t="s">
        <v>323</v>
      </c>
      <c r="B16" s="55"/>
      <c r="C16" s="186"/>
      <c r="D16" s="160" t="e">
        <f t="shared" si="0"/>
        <v>#DIV/0!</v>
      </c>
    </row>
    <row r="17" spans="1:4" ht="17.45" customHeight="1">
      <c r="A17" s="92" t="s">
        <v>324</v>
      </c>
      <c r="B17" s="55"/>
      <c r="C17" s="186"/>
      <c r="D17" s="160" t="e">
        <f t="shared" si="0"/>
        <v>#DIV/0!</v>
      </c>
    </row>
    <row r="18" spans="1:4" ht="17.45" customHeight="1">
      <c r="A18" s="92" t="s">
        <v>325</v>
      </c>
      <c r="B18" s="55"/>
      <c r="C18" s="186"/>
      <c r="D18" s="160" t="e">
        <f t="shared" si="0"/>
        <v>#DIV/0!</v>
      </c>
    </row>
    <row r="19" spans="1:4" ht="17.45" customHeight="1">
      <c r="A19" s="92" t="s">
        <v>326</v>
      </c>
      <c r="B19" s="55"/>
      <c r="C19" s="186"/>
      <c r="D19" s="160" t="e">
        <f t="shared" si="0"/>
        <v>#DIV/0!</v>
      </c>
    </row>
    <row r="20" spans="1:4" ht="17.45" customHeight="1">
      <c r="A20" s="56" t="s">
        <v>351</v>
      </c>
      <c r="B20" s="186">
        <f>SUM(B5)</f>
        <v>3840</v>
      </c>
      <c r="C20" s="186">
        <f>SUM(C5)</f>
        <v>4950</v>
      </c>
      <c r="D20" s="160">
        <f t="shared" si="0"/>
        <v>0.78</v>
      </c>
    </row>
    <row r="21" spans="1:4" ht="17.45" customHeight="1">
      <c r="A21" s="57" t="s">
        <v>74</v>
      </c>
      <c r="B21" s="55"/>
      <c r="C21" s="186"/>
      <c r="D21" s="160" t="e">
        <f t="shared" si="0"/>
        <v>#DIV/0!</v>
      </c>
    </row>
    <row r="22" spans="1:4" ht="17.45" customHeight="1">
      <c r="A22" s="57" t="s">
        <v>75</v>
      </c>
      <c r="B22" s="55">
        <f>SUM(B23:B26)</f>
        <v>2862</v>
      </c>
      <c r="C22" s="186"/>
      <c r="D22" s="160" t="e">
        <f t="shared" si="0"/>
        <v>#DIV/0!</v>
      </c>
    </row>
    <row r="23" spans="1:4" ht="17.45" customHeight="1">
      <c r="A23" s="58" t="s">
        <v>308</v>
      </c>
      <c r="B23" s="55">
        <v>36</v>
      </c>
      <c r="C23" s="186"/>
      <c r="D23" s="160" t="e">
        <f t="shared" si="0"/>
        <v>#DIV/0!</v>
      </c>
    </row>
    <row r="24" spans="1:4" ht="17.45" customHeight="1">
      <c r="A24" s="58" t="s">
        <v>309</v>
      </c>
      <c r="B24" s="55"/>
      <c r="C24" s="186"/>
      <c r="D24" s="160" t="e">
        <f t="shared" si="0"/>
        <v>#DIV/0!</v>
      </c>
    </row>
    <row r="25" spans="1:4" ht="17.45" customHeight="1">
      <c r="A25" s="58" t="s">
        <v>310</v>
      </c>
      <c r="B25" s="55">
        <v>2826</v>
      </c>
      <c r="C25" s="186"/>
      <c r="D25" s="160" t="e">
        <f t="shared" si="0"/>
        <v>#DIV/0!</v>
      </c>
    </row>
    <row r="26" spans="1:4" ht="17.45" customHeight="1">
      <c r="A26" s="55" t="s">
        <v>311</v>
      </c>
      <c r="B26" s="55"/>
      <c r="C26" s="186"/>
      <c r="D26" s="160" t="e">
        <f t="shared" si="0"/>
        <v>#DIV/0!</v>
      </c>
    </row>
    <row r="27" spans="1:4" ht="17.45" customHeight="1">
      <c r="A27" s="55" t="s">
        <v>312</v>
      </c>
      <c r="B27" s="55"/>
      <c r="C27" s="186"/>
      <c r="D27" s="160" t="e">
        <f t="shared" si="0"/>
        <v>#DIV/0!</v>
      </c>
    </row>
    <row r="28" spans="1:4" ht="17.45" customHeight="1">
      <c r="A28" s="56" t="s">
        <v>7</v>
      </c>
      <c r="B28" s="55">
        <f>SUM(B20:B22)</f>
        <v>6702</v>
      </c>
      <c r="C28" s="186">
        <v>4950</v>
      </c>
      <c r="D28" s="160">
        <f t="shared" si="0"/>
        <v>1.35</v>
      </c>
    </row>
  </sheetData>
  <mergeCells count="1">
    <mergeCell ref="A2:D2"/>
  </mergeCells>
  <phoneticPr fontId="96" type="noConversion"/>
  <pageMargins left="0.62992125984251968" right="0.23622047244094491" top="0.74803149606299213" bottom="0.74803149606299213" header="0.31496062992125984" footer="0.31496062992125984"/>
  <pageSetup paperSize="9" orientation="portrait"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tabColor theme="6" tint="-0.249977111117893"/>
  </sheetPr>
  <dimension ref="A1:D42"/>
  <sheetViews>
    <sheetView workbookViewId="0">
      <selection activeCell="H19" sqref="H19"/>
    </sheetView>
  </sheetViews>
  <sheetFormatPr defaultRowHeight="14.25"/>
  <cols>
    <col min="1" max="1" width="56.125" customWidth="1"/>
    <col min="2" max="2" width="13.625" customWidth="1"/>
    <col min="3" max="3" width="13.625" style="150" customWidth="1"/>
    <col min="4" max="4" width="15.875" customWidth="1"/>
  </cols>
  <sheetData>
    <row r="1" spans="1:4" ht="19.149999999999999" customHeight="1">
      <c r="A1" s="19" t="s">
        <v>195</v>
      </c>
    </row>
    <row r="2" spans="1:4" ht="23.45" customHeight="1">
      <c r="A2" s="240" t="s">
        <v>3246</v>
      </c>
      <c r="B2" s="240"/>
      <c r="C2" s="240"/>
      <c r="D2" s="240"/>
    </row>
    <row r="3" spans="1:4" ht="17.45" customHeight="1">
      <c r="A3" s="36"/>
      <c r="B3" s="39"/>
      <c r="C3" s="182"/>
      <c r="D3" s="69" t="s">
        <v>73</v>
      </c>
    </row>
    <row r="4" spans="1:4" ht="27">
      <c r="A4" s="56" t="s">
        <v>118</v>
      </c>
      <c r="B4" s="84" t="s">
        <v>156</v>
      </c>
      <c r="C4" s="183" t="s">
        <v>2893</v>
      </c>
      <c r="D4" s="120" t="s">
        <v>1490</v>
      </c>
    </row>
    <row r="5" spans="1:4" ht="19.149999999999999" customHeight="1">
      <c r="A5" s="55" t="s">
        <v>76</v>
      </c>
      <c r="B5" s="55"/>
      <c r="C5" s="186"/>
      <c r="D5" s="55"/>
    </row>
    <row r="6" spans="1:4" ht="19.149999999999999" customHeight="1">
      <c r="A6" s="21" t="s">
        <v>68</v>
      </c>
      <c r="B6" s="55"/>
      <c r="C6" s="186"/>
      <c r="D6" s="55"/>
    </row>
    <row r="7" spans="1:4" ht="19.149999999999999" customHeight="1">
      <c r="A7" s="55" t="s">
        <v>77</v>
      </c>
      <c r="B7" s="55"/>
      <c r="C7" s="186"/>
      <c r="D7" s="55"/>
    </row>
    <row r="8" spans="1:4" ht="19.149999999999999" customHeight="1">
      <c r="A8" s="21" t="s">
        <v>68</v>
      </c>
      <c r="B8" s="55"/>
      <c r="C8" s="186"/>
      <c r="D8" s="55"/>
    </row>
    <row r="9" spans="1:4" ht="19.149999999999999" customHeight="1">
      <c r="A9" s="55" t="s">
        <v>78</v>
      </c>
      <c r="B9" s="55"/>
      <c r="C9" s="186"/>
      <c r="D9" s="55"/>
    </row>
    <row r="10" spans="1:4" ht="19.149999999999999" customHeight="1">
      <c r="A10" s="21" t="s">
        <v>68</v>
      </c>
      <c r="B10" s="55"/>
      <c r="C10" s="186"/>
      <c r="D10" s="55"/>
    </row>
    <row r="11" spans="1:4" ht="19.149999999999999" customHeight="1">
      <c r="A11" s="55" t="s">
        <v>79</v>
      </c>
      <c r="B11" s="55">
        <f>B12+B16+B18</f>
        <v>3840</v>
      </c>
      <c r="C11" s="186">
        <v>4950</v>
      </c>
      <c r="D11" s="224">
        <f>B11/C11</f>
        <v>0.78</v>
      </c>
    </row>
    <row r="12" spans="1:4" ht="19.149999999999999" customHeight="1">
      <c r="A12" s="187" t="s">
        <v>3158</v>
      </c>
      <c r="B12" s="55">
        <v>3540</v>
      </c>
      <c r="C12" s="186">
        <v>4950</v>
      </c>
      <c r="D12" s="224">
        <f t="shared" ref="D12:D42" si="0">B12/C12</f>
        <v>0.72</v>
      </c>
    </row>
    <row r="13" spans="1:4" ht="19.149999999999999" customHeight="1">
      <c r="A13" s="188" t="s">
        <v>3239</v>
      </c>
      <c r="B13" s="55"/>
      <c r="C13" s="186">
        <v>650</v>
      </c>
      <c r="D13" s="224">
        <f t="shared" si="0"/>
        <v>0</v>
      </c>
    </row>
    <row r="14" spans="1:4" ht="19.149999999999999" customHeight="1">
      <c r="A14" s="188" t="s">
        <v>3240</v>
      </c>
      <c r="B14" s="55">
        <v>3540</v>
      </c>
      <c r="C14" s="186">
        <v>4000</v>
      </c>
      <c r="D14" s="224">
        <f t="shared" si="0"/>
        <v>0.89</v>
      </c>
    </row>
    <row r="15" spans="1:4" ht="19.149999999999999" customHeight="1">
      <c r="A15" s="188" t="s">
        <v>3241</v>
      </c>
      <c r="B15" s="55"/>
      <c r="C15" s="186">
        <v>300</v>
      </c>
      <c r="D15" s="224">
        <f t="shared" si="0"/>
        <v>0</v>
      </c>
    </row>
    <row r="16" spans="1:4" ht="19.149999999999999" customHeight="1">
      <c r="A16" s="188" t="s">
        <v>3238</v>
      </c>
      <c r="B16" s="55">
        <v>200</v>
      </c>
      <c r="C16" s="186"/>
      <c r="D16" s="224" t="e">
        <f t="shared" si="0"/>
        <v>#DIV/0!</v>
      </c>
    </row>
    <row r="17" spans="1:4" ht="19.149999999999999" customHeight="1">
      <c r="A17" s="188" t="s">
        <v>3242</v>
      </c>
      <c r="B17" s="55">
        <v>200</v>
      </c>
      <c r="C17" s="186"/>
      <c r="D17" s="224" t="e">
        <f t="shared" si="0"/>
        <v>#DIV/0!</v>
      </c>
    </row>
    <row r="18" spans="1:4" ht="19.149999999999999" customHeight="1">
      <c r="A18" s="188" t="s">
        <v>3243</v>
      </c>
      <c r="B18" s="55">
        <v>100</v>
      </c>
      <c r="C18" s="186"/>
      <c r="D18" s="224" t="e">
        <f t="shared" si="0"/>
        <v>#DIV/0!</v>
      </c>
    </row>
    <row r="19" spans="1:4" ht="19.149999999999999" customHeight="1">
      <c r="A19" s="55" t="s">
        <v>80</v>
      </c>
      <c r="B19" s="55"/>
      <c r="C19" s="186"/>
      <c r="D19" s="224" t="e">
        <f t="shared" si="0"/>
        <v>#DIV/0!</v>
      </c>
    </row>
    <row r="20" spans="1:4" ht="19.149999999999999" customHeight="1">
      <c r="A20" s="21" t="s">
        <v>68</v>
      </c>
      <c r="B20" s="55"/>
      <c r="C20" s="186"/>
      <c r="D20" s="224" t="e">
        <f t="shared" si="0"/>
        <v>#DIV/0!</v>
      </c>
    </row>
    <row r="21" spans="1:4" ht="19.149999999999999" customHeight="1">
      <c r="A21" s="55" t="s">
        <v>81</v>
      </c>
      <c r="B21" s="55"/>
      <c r="C21" s="186"/>
      <c r="D21" s="224" t="e">
        <f t="shared" si="0"/>
        <v>#DIV/0!</v>
      </c>
    </row>
    <row r="22" spans="1:4" ht="19.149999999999999" customHeight="1">
      <c r="A22" s="21" t="s">
        <v>68</v>
      </c>
      <c r="B22" s="55"/>
      <c r="C22" s="186"/>
      <c r="D22" s="224" t="e">
        <f t="shared" si="0"/>
        <v>#DIV/0!</v>
      </c>
    </row>
    <row r="23" spans="1:4" ht="19.149999999999999" customHeight="1">
      <c r="A23" s="55" t="s">
        <v>82</v>
      </c>
      <c r="B23" s="55"/>
      <c r="C23" s="186"/>
      <c r="D23" s="224" t="e">
        <f t="shared" si="0"/>
        <v>#DIV/0!</v>
      </c>
    </row>
    <row r="24" spans="1:4" ht="19.149999999999999" customHeight="1">
      <c r="A24" s="21" t="s">
        <v>68</v>
      </c>
      <c r="B24" s="55"/>
      <c r="C24" s="186"/>
      <c r="D24" s="224" t="e">
        <f t="shared" si="0"/>
        <v>#DIV/0!</v>
      </c>
    </row>
    <row r="25" spans="1:4" ht="19.149999999999999" customHeight="1">
      <c r="A25" s="55" t="s">
        <v>83</v>
      </c>
      <c r="B25" s="55"/>
      <c r="C25" s="186"/>
      <c r="D25" s="224" t="e">
        <f t="shared" si="0"/>
        <v>#DIV/0!</v>
      </c>
    </row>
    <row r="26" spans="1:4" ht="19.149999999999999" customHeight="1">
      <c r="A26" s="21" t="s">
        <v>68</v>
      </c>
      <c r="B26" s="55"/>
      <c r="C26" s="186"/>
      <c r="D26" s="224" t="e">
        <f t="shared" si="0"/>
        <v>#DIV/0!</v>
      </c>
    </row>
    <row r="27" spans="1:4" ht="19.149999999999999" customHeight="1">
      <c r="A27" s="55" t="s">
        <v>84</v>
      </c>
      <c r="B27" s="55">
        <v>36</v>
      </c>
      <c r="C27" s="186"/>
      <c r="D27" s="224" t="e">
        <f t="shared" si="0"/>
        <v>#DIV/0!</v>
      </c>
    </row>
    <row r="28" spans="1:4" ht="19.149999999999999" customHeight="1">
      <c r="A28" s="188" t="s">
        <v>3244</v>
      </c>
      <c r="B28" s="55">
        <v>36</v>
      </c>
      <c r="C28" s="186"/>
      <c r="D28" s="224" t="e">
        <f t="shared" si="0"/>
        <v>#DIV/0!</v>
      </c>
    </row>
    <row r="29" spans="1:4" ht="19.149999999999999" customHeight="1">
      <c r="A29" s="188" t="s">
        <v>3245</v>
      </c>
      <c r="B29" s="55">
        <v>36</v>
      </c>
      <c r="C29" s="186"/>
      <c r="D29" s="224" t="e">
        <f t="shared" si="0"/>
        <v>#DIV/0!</v>
      </c>
    </row>
    <row r="30" spans="1:4" ht="19.149999999999999" customHeight="1">
      <c r="A30" s="55" t="s">
        <v>85</v>
      </c>
      <c r="B30" s="55"/>
      <c r="C30" s="186"/>
      <c r="D30" s="224" t="e">
        <f t="shared" si="0"/>
        <v>#DIV/0!</v>
      </c>
    </row>
    <row r="31" spans="1:4" ht="19.149999999999999" customHeight="1">
      <c r="A31" s="21" t="s">
        <v>68</v>
      </c>
      <c r="B31" s="55"/>
      <c r="C31" s="186"/>
      <c r="D31" s="224" t="e">
        <f t="shared" si="0"/>
        <v>#DIV/0!</v>
      </c>
    </row>
    <row r="32" spans="1:4" ht="19.149999999999999" customHeight="1">
      <c r="A32" s="55" t="s">
        <v>86</v>
      </c>
      <c r="B32" s="55"/>
      <c r="C32" s="186"/>
      <c r="D32" s="224" t="e">
        <f t="shared" si="0"/>
        <v>#DIV/0!</v>
      </c>
    </row>
    <row r="33" spans="1:4" ht="19.149999999999999" customHeight="1">
      <c r="A33" s="21" t="s">
        <v>68</v>
      </c>
      <c r="B33" s="55"/>
      <c r="C33" s="186"/>
      <c r="D33" s="224" t="e">
        <f t="shared" si="0"/>
        <v>#DIV/0!</v>
      </c>
    </row>
    <row r="34" spans="1:4" ht="19.149999999999999" customHeight="1">
      <c r="A34" s="56" t="s">
        <v>352</v>
      </c>
      <c r="B34" s="55">
        <v>3876</v>
      </c>
      <c r="C34" s="186">
        <v>4950</v>
      </c>
      <c r="D34" s="224">
        <f t="shared" si="0"/>
        <v>0.78</v>
      </c>
    </row>
    <row r="35" spans="1:4" ht="19.149999999999999" customHeight="1">
      <c r="A35" s="57" t="s">
        <v>55</v>
      </c>
      <c r="B35" s="55"/>
      <c r="C35" s="186"/>
      <c r="D35" s="224" t="e">
        <f t="shared" si="0"/>
        <v>#DIV/0!</v>
      </c>
    </row>
    <row r="36" spans="1:4" ht="19.149999999999999" customHeight="1">
      <c r="A36" s="57" t="s">
        <v>9</v>
      </c>
      <c r="B36" s="55"/>
      <c r="C36" s="186"/>
      <c r="D36" s="224" t="e">
        <f t="shared" si="0"/>
        <v>#DIV/0!</v>
      </c>
    </row>
    <row r="37" spans="1:4" ht="19.149999999999999" customHeight="1">
      <c r="A37" s="66" t="s">
        <v>161</v>
      </c>
      <c r="B37" s="55"/>
      <c r="C37" s="186"/>
      <c r="D37" s="224" t="e">
        <f t="shared" si="0"/>
        <v>#DIV/0!</v>
      </c>
    </row>
    <row r="38" spans="1:4" ht="19.149999999999999" customHeight="1">
      <c r="A38" s="66" t="s">
        <v>162</v>
      </c>
      <c r="B38" s="55"/>
      <c r="C38" s="186"/>
      <c r="D38" s="224" t="e">
        <f t="shared" si="0"/>
        <v>#DIV/0!</v>
      </c>
    </row>
    <row r="39" spans="1:4" ht="19.149999999999999" customHeight="1">
      <c r="A39" s="66" t="s">
        <v>158</v>
      </c>
      <c r="B39" s="55"/>
      <c r="C39" s="186"/>
      <c r="D39" s="224" t="e">
        <f t="shared" si="0"/>
        <v>#DIV/0!</v>
      </c>
    </row>
    <row r="40" spans="1:4" ht="19.149999999999999" customHeight="1">
      <c r="A40" s="66" t="s">
        <v>157</v>
      </c>
      <c r="B40" s="55"/>
      <c r="C40" s="186"/>
      <c r="D40" s="224" t="e">
        <f t="shared" si="0"/>
        <v>#DIV/0!</v>
      </c>
    </row>
    <row r="41" spans="1:4" ht="19.149999999999999" customHeight="1">
      <c r="A41" s="66" t="s">
        <v>159</v>
      </c>
      <c r="B41" s="68">
        <v>2826</v>
      </c>
      <c r="C41" s="189"/>
      <c r="D41" s="224" t="e">
        <f t="shared" si="0"/>
        <v>#DIV/0!</v>
      </c>
    </row>
    <row r="42" spans="1:4" ht="19.149999999999999" customHeight="1">
      <c r="A42" s="56" t="s">
        <v>8</v>
      </c>
      <c r="B42" s="68">
        <v>6702</v>
      </c>
      <c r="C42" s="189">
        <v>4950</v>
      </c>
      <c r="D42" s="224">
        <f t="shared" si="0"/>
        <v>1.35</v>
      </c>
    </row>
  </sheetData>
  <mergeCells count="1">
    <mergeCell ref="A2:D2"/>
  </mergeCells>
  <phoneticPr fontId="37" type="noConversion"/>
  <pageMargins left="0.62992125984251968" right="0.23622047244094491" top="0.74803149606299213" bottom="0.74803149606299213" header="0.31496062992125984" footer="0.31496062992125984"/>
  <pageSetup paperSize="9" fitToHeight="0" orientation="portrait"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tabColor theme="6" tint="-0.249977111117893"/>
  </sheetPr>
  <dimension ref="A1:E17"/>
  <sheetViews>
    <sheetView workbookViewId="0">
      <selection activeCell="A17" sqref="A17:E17"/>
    </sheetView>
  </sheetViews>
  <sheetFormatPr defaultRowHeight="14.25"/>
  <cols>
    <col min="1" max="1" width="23" customWidth="1"/>
    <col min="2" max="5" width="14.75" customWidth="1"/>
  </cols>
  <sheetData>
    <row r="1" spans="1:5" ht="18.600000000000001" customHeight="1">
      <c r="A1" s="19" t="s">
        <v>196</v>
      </c>
    </row>
    <row r="2" spans="1:5" ht="20.25">
      <c r="A2" s="240" t="s">
        <v>3160</v>
      </c>
      <c r="B2" s="240"/>
      <c r="C2" s="240"/>
      <c r="D2" s="240"/>
      <c r="E2" s="240"/>
    </row>
    <row r="3" spans="1:5">
      <c r="A3" s="37"/>
      <c r="B3" s="37"/>
      <c r="C3" s="37"/>
      <c r="D3" s="37"/>
      <c r="E3" s="103" t="s">
        <v>73</v>
      </c>
    </row>
    <row r="4" spans="1:5" ht="23.45" customHeight="1">
      <c r="A4" s="84" t="s">
        <v>69</v>
      </c>
      <c r="B4" s="56" t="s">
        <v>87</v>
      </c>
      <c r="C4" s="56" t="s">
        <v>203</v>
      </c>
      <c r="D4" s="56" t="s">
        <v>211</v>
      </c>
      <c r="E4" s="85" t="s">
        <v>185</v>
      </c>
    </row>
    <row r="5" spans="1:5" ht="25.35" customHeight="1">
      <c r="A5" s="55" t="s">
        <v>76</v>
      </c>
      <c r="B5" s="55"/>
      <c r="C5" s="55"/>
      <c r="D5" s="55"/>
      <c r="E5" s="68"/>
    </row>
    <row r="6" spans="1:5" ht="25.35" customHeight="1">
      <c r="A6" s="55" t="s">
        <v>77</v>
      </c>
      <c r="B6" s="55"/>
      <c r="C6" s="55"/>
      <c r="D6" s="55"/>
      <c r="E6" s="68"/>
    </row>
    <row r="7" spans="1:5" ht="25.35" customHeight="1">
      <c r="A7" s="55" t="s">
        <v>78</v>
      </c>
      <c r="B7" s="55"/>
      <c r="C7" s="55"/>
      <c r="D7" s="55"/>
      <c r="E7" s="68"/>
    </row>
    <row r="8" spans="1:5" ht="25.35" customHeight="1">
      <c r="A8" s="55" t="s">
        <v>79</v>
      </c>
      <c r="B8" s="55"/>
      <c r="C8" s="55"/>
      <c r="D8" s="55"/>
      <c r="E8" s="68"/>
    </row>
    <row r="9" spans="1:5" ht="25.35" customHeight="1">
      <c r="A9" s="55" t="s">
        <v>80</v>
      </c>
      <c r="B9" s="55"/>
      <c r="C9" s="55"/>
      <c r="D9" s="55"/>
      <c r="E9" s="68"/>
    </row>
    <row r="10" spans="1:5" ht="25.35" customHeight="1">
      <c r="A10" s="55" t="s">
        <v>81</v>
      </c>
      <c r="B10" s="55"/>
      <c r="C10" s="55"/>
      <c r="D10" s="55"/>
      <c r="E10" s="68"/>
    </row>
    <row r="11" spans="1:5" ht="25.35" customHeight="1">
      <c r="A11" s="55" t="s">
        <v>82</v>
      </c>
      <c r="B11" s="55"/>
      <c r="C11" s="55"/>
      <c r="D11" s="55"/>
      <c r="E11" s="68"/>
    </row>
    <row r="12" spans="1:5" ht="25.35" customHeight="1">
      <c r="A12" s="55" t="s">
        <v>83</v>
      </c>
      <c r="B12" s="55"/>
      <c r="C12" s="55"/>
      <c r="D12" s="55"/>
      <c r="E12" s="68"/>
    </row>
    <row r="13" spans="1:5" ht="25.35" customHeight="1">
      <c r="A13" s="55" t="s">
        <v>84</v>
      </c>
      <c r="B13" s="55"/>
      <c r="C13" s="55"/>
      <c r="D13" s="55"/>
      <c r="E13" s="68"/>
    </row>
    <row r="14" spans="1:5" ht="25.35" customHeight="1">
      <c r="A14" s="55" t="s">
        <v>85</v>
      </c>
      <c r="B14" s="55"/>
      <c r="C14" s="55"/>
      <c r="D14" s="55"/>
      <c r="E14" s="68"/>
    </row>
    <row r="15" spans="1:5" ht="25.35" customHeight="1">
      <c r="A15" s="55" t="s">
        <v>86</v>
      </c>
      <c r="B15" s="55"/>
      <c r="C15" s="55"/>
      <c r="D15" s="55"/>
      <c r="E15" s="68"/>
    </row>
    <row r="16" spans="1:5" s="88" customFormat="1" ht="25.35" customHeight="1">
      <c r="A16" s="56" t="s">
        <v>327</v>
      </c>
      <c r="B16" s="57">
        <v>0</v>
      </c>
      <c r="C16" s="57">
        <v>0</v>
      </c>
      <c r="D16" s="57"/>
      <c r="E16" s="89"/>
    </row>
    <row r="17" spans="1:5" ht="39.6" customHeight="1">
      <c r="A17" s="241" t="s">
        <v>3159</v>
      </c>
      <c r="B17" s="241"/>
      <c r="C17" s="241"/>
      <c r="D17" s="241"/>
      <c r="E17" s="241"/>
    </row>
  </sheetData>
  <mergeCells count="2">
    <mergeCell ref="A2:E2"/>
    <mergeCell ref="A17:E17"/>
  </mergeCells>
  <phoneticPr fontId="37" type="noConversion"/>
  <printOptions horizontalCentered="1"/>
  <pageMargins left="0.23622047244094491" right="0.23622047244094491" top="0.74803149606299213" bottom="0.74803149606299213" header="0.31496062992125984" footer="0.31496062992125984"/>
  <pageSetup paperSize="9" orientation="landscape"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tabColor theme="6" tint="-0.249977111117893"/>
  </sheetPr>
  <dimension ref="A1:D24"/>
  <sheetViews>
    <sheetView topLeftCell="A7" workbookViewId="0">
      <selection activeCell="C24" sqref="C24"/>
    </sheetView>
  </sheetViews>
  <sheetFormatPr defaultRowHeight="14.25"/>
  <cols>
    <col min="1" max="1" width="38.5" customWidth="1"/>
    <col min="2" max="2" width="13" customWidth="1"/>
    <col min="3" max="3" width="14.75" customWidth="1"/>
    <col min="4" max="4" width="18" customWidth="1"/>
  </cols>
  <sheetData>
    <row r="1" spans="1:4">
      <c r="A1" s="19" t="s">
        <v>197</v>
      </c>
    </row>
    <row r="2" spans="1:4" ht="20.25">
      <c r="A2" s="240" t="s">
        <v>3162</v>
      </c>
      <c r="B2" s="240"/>
      <c r="C2" s="240"/>
      <c r="D2" s="240"/>
    </row>
    <row r="3" spans="1:4" ht="24.6" customHeight="1">
      <c r="A3" s="38"/>
      <c r="B3" s="39"/>
      <c r="C3" s="39"/>
      <c r="D3" s="83" t="s">
        <v>73</v>
      </c>
    </row>
    <row r="4" spans="1:4" ht="48.6" customHeight="1">
      <c r="A4" s="93" t="s">
        <v>69</v>
      </c>
      <c r="B4" s="93" t="s">
        <v>156</v>
      </c>
      <c r="C4" s="120" t="s">
        <v>2903</v>
      </c>
      <c r="D4" s="120" t="s">
        <v>3163</v>
      </c>
    </row>
    <row r="5" spans="1:4" ht="23.45" customHeight="1">
      <c r="A5" s="55" t="s">
        <v>88</v>
      </c>
      <c r="B5" s="55">
        <v>0</v>
      </c>
      <c r="C5" s="55">
        <v>0</v>
      </c>
      <c r="D5" s="55"/>
    </row>
    <row r="6" spans="1:4" ht="23.45" customHeight="1">
      <c r="A6" s="67" t="s">
        <v>163</v>
      </c>
      <c r="B6" s="55"/>
      <c r="C6" s="55"/>
      <c r="D6" s="55"/>
    </row>
    <row r="7" spans="1:4" ht="23.45" customHeight="1">
      <c r="A7" s="66" t="s">
        <v>147</v>
      </c>
      <c r="B7" s="55"/>
      <c r="C7" s="55"/>
      <c r="D7" s="55"/>
    </row>
    <row r="8" spans="1:4" ht="23.45" customHeight="1">
      <c r="A8" s="66" t="s">
        <v>147</v>
      </c>
      <c r="B8" s="55"/>
      <c r="C8" s="55"/>
      <c r="D8" s="55"/>
    </row>
    <row r="9" spans="1:4" ht="23.45" customHeight="1">
      <c r="A9" s="66" t="s">
        <v>147</v>
      </c>
      <c r="B9" s="55"/>
      <c r="C9" s="55"/>
      <c r="D9" s="55"/>
    </row>
    <row r="10" spans="1:4" ht="23.45" customHeight="1">
      <c r="A10" s="66" t="s">
        <v>147</v>
      </c>
      <c r="B10" s="55"/>
      <c r="C10" s="55"/>
      <c r="D10" s="55"/>
    </row>
    <row r="11" spans="1:4" ht="23.45" customHeight="1">
      <c r="A11" s="55" t="s">
        <v>89</v>
      </c>
      <c r="B11" s="55">
        <v>0</v>
      </c>
      <c r="C11" s="55">
        <v>0</v>
      </c>
      <c r="D11" s="55"/>
    </row>
    <row r="12" spans="1:4" ht="23.45" customHeight="1">
      <c r="A12" s="67" t="s">
        <v>152</v>
      </c>
      <c r="B12" s="55"/>
      <c r="C12" s="55"/>
      <c r="D12" s="55"/>
    </row>
    <row r="13" spans="1:4" ht="23.45" customHeight="1">
      <c r="A13" s="66" t="s">
        <v>153</v>
      </c>
      <c r="B13" s="55"/>
      <c r="C13" s="55"/>
      <c r="D13" s="55"/>
    </row>
    <row r="14" spans="1:4" ht="23.45" customHeight="1">
      <c r="A14" s="66" t="s">
        <v>154</v>
      </c>
      <c r="B14" s="55"/>
      <c r="C14" s="55"/>
      <c r="D14" s="55"/>
    </row>
    <row r="15" spans="1:4" ht="23.45" customHeight="1">
      <c r="A15" s="66" t="s">
        <v>155</v>
      </c>
      <c r="B15" s="55"/>
      <c r="C15" s="55"/>
      <c r="D15" s="55"/>
    </row>
    <row r="16" spans="1:4" ht="23.45" customHeight="1">
      <c r="A16" s="55" t="s">
        <v>90</v>
      </c>
      <c r="B16" s="55">
        <v>0</v>
      </c>
      <c r="C16" s="55">
        <v>0</v>
      </c>
      <c r="D16" s="55"/>
    </row>
    <row r="17" spans="1:4" ht="23.45" customHeight="1">
      <c r="A17" s="55" t="s">
        <v>91</v>
      </c>
      <c r="B17" s="55">
        <v>0</v>
      </c>
      <c r="C17" s="55">
        <v>0</v>
      </c>
      <c r="D17" s="55"/>
    </row>
    <row r="18" spans="1:4" ht="23.45" customHeight="1">
      <c r="A18" s="55" t="s">
        <v>148</v>
      </c>
      <c r="B18" s="55">
        <v>0</v>
      </c>
      <c r="C18" s="55">
        <v>0</v>
      </c>
      <c r="D18" s="55"/>
    </row>
    <row r="19" spans="1:4" ht="23.45" customHeight="1">
      <c r="A19" s="56" t="s">
        <v>351</v>
      </c>
      <c r="B19" s="55">
        <v>0</v>
      </c>
      <c r="C19" s="55">
        <v>0</v>
      </c>
      <c r="D19" s="55"/>
    </row>
    <row r="20" spans="1:4" ht="23.45" customHeight="1">
      <c r="A20" s="55" t="s">
        <v>150</v>
      </c>
      <c r="B20" s="55"/>
      <c r="C20" s="55"/>
      <c r="D20" s="55"/>
    </row>
    <row r="21" spans="1:4" ht="23.45" customHeight="1">
      <c r="A21" s="119" t="s">
        <v>151</v>
      </c>
      <c r="B21" s="55"/>
      <c r="C21" s="55"/>
      <c r="D21" s="55"/>
    </row>
    <row r="22" spans="1:4" ht="23.45" customHeight="1">
      <c r="A22" s="56" t="s">
        <v>328</v>
      </c>
      <c r="B22" s="55">
        <v>0</v>
      </c>
      <c r="C22" s="55">
        <v>0</v>
      </c>
      <c r="D22" s="55"/>
    </row>
    <row r="24" spans="1:4">
      <c r="A24" s="19" t="s">
        <v>3161</v>
      </c>
    </row>
  </sheetData>
  <mergeCells count="1">
    <mergeCell ref="A2:D2"/>
  </mergeCells>
  <phoneticPr fontId="37" type="noConversion"/>
  <pageMargins left="0.62992125984251968" right="0.23622047244094491" top="0.74803149606299213" bottom="0.74803149606299213" header="0.31496062992125984" footer="0.31496062992125984"/>
  <pageSetup paperSize="9" fitToHeight="0" orientation="portrait"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sheetPr>
    <tabColor theme="6" tint="-0.249977111117893"/>
  </sheetPr>
  <dimension ref="A1:D36"/>
  <sheetViews>
    <sheetView workbookViewId="0">
      <selection activeCell="A9" sqref="A9"/>
    </sheetView>
  </sheetViews>
  <sheetFormatPr defaultRowHeight="14.25"/>
  <cols>
    <col min="1" max="1" width="43.375" customWidth="1"/>
    <col min="2" max="2" width="11.625" customWidth="1"/>
    <col min="3" max="3" width="14.5" customWidth="1"/>
    <col min="4" max="4" width="18.25" customWidth="1"/>
    <col min="5" max="5" width="25.5" customWidth="1"/>
  </cols>
  <sheetData>
    <row r="1" spans="1:4">
      <c r="A1" s="19" t="s">
        <v>198</v>
      </c>
    </row>
    <row r="2" spans="1:4" ht="26.45" customHeight="1">
      <c r="A2" s="240" t="s">
        <v>3165</v>
      </c>
      <c r="B2" s="240"/>
      <c r="C2" s="240"/>
      <c r="D2" s="240"/>
    </row>
    <row r="3" spans="1:4">
      <c r="A3" s="38"/>
      <c r="B3" s="39"/>
      <c r="C3" s="39"/>
      <c r="D3" s="83" t="s">
        <v>73</v>
      </c>
    </row>
    <row r="4" spans="1:4" ht="44.25" customHeight="1">
      <c r="A4" s="93" t="s">
        <v>69</v>
      </c>
      <c r="B4" s="93" t="s">
        <v>156</v>
      </c>
      <c r="C4" s="120" t="s">
        <v>2903</v>
      </c>
      <c r="D4" s="120" t="s">
        <v>3163</v>
      </c>
    </row>
    <row r="5" spans="1:4" ht="18.600000000000001" customHeight="1">
      <c r="A5" s="61" t="s">
        <v>134</v>
      </c>
      <c r="B5" s="57">
        <v>0</v>
      </c>
      <c r="C5" s="57">
        <v>0</v>
      </c>
      <c r="D5" s="57"/>
    </row>
    <row r="6" spans="1:4" ht="18.600000000000001" customHeight="1">
      <c r="A6" s="61" t="s">
        <v>142</v>
      </c>
      <c r="B6" s="55"/>
      <c r="C6" s="55"/>
      <c r="D6" s="55"/>
    </row>
    <row r="7" spans="1:4" ht="18.600000000000001" customHeight="1">
      <c r="A7" s="64" t="s">
        <v>141</v>
      </c>
      <c r="B7" s="55"/>
      <c r="C7" s="55"/>
      <c r="D7" s="55"/>
    </row>
    <row r="8" spans="1:4" ht="18.600000000000001" customHeight="1">
      <c r="A8" s="64" t="s">
        <v>140</v>
      </c>
      <c r="B8" s="55"/>
      <c r="C8" s="55"/>
      <c r="D8" s="55"/>
    </row>
    <row r="9" spans="1:4" ht="18.600000000000001" customHeight="1">
      <c r="A9" s="64" t="s">
        <v>139</v>
      </c>
      <c r="B9" s="55"/>
      <c r="C9" s="55"/>
      <c r="D9" s="55"/>
    </row>
    <row r="10" spans="1:4" ht="18.600000000000001" customHeight="1">
      <c r="A10" s="64" t="s">
        <v>122</v>
      </c>
      <c r="B10" s="55"/>
      <c r="C10" s="55"/>
      <c r="D10" s="55"/>
    </row>
    <row r="11" spans="1:4" ht="18.600000000000001" customHeight="1">
      <c r="A11" s="64" t="s">
        <v>123</v>
      </c>
      <c r="B11" s="55"/>
      <c r="C11" s="55"/>
      <c r="D11" s="55"/>
    </row>
    <row r="12" spans="1:4" ht="18.600000000000001" customHeight="1">
      <c r="A12" s="64" t="s">
        <v>124</v>
      </c>
      <c r="B12" s="55"/>
      <c r="C12" s="55"/>
      <c r="D12" s="55"/>
    </row>
    <row r="13" spans="1:4" ht="18.600000000000001" customHeight="1">
      <c r="A13" s="64" t="s">
        <v>125</v>
      </c>
      <c r="B13" s="55"/>
      <c r="C13" s="55"/>
      <c r="D13" s="55"/>
    </row>
    <row r="14" spans="1:4" ht="18.600000000000001" customHeight="1">
      <c r="A14" s="64" t="s">
        <v>126</v>
      </c>
      <c r="B14" s="55"/>
      <c r="C14" s="55"/>
      <c r="D14" s="55"/>
    </row>
    <row r="15" spans="1:4" ht="18.600000000000001" customHeight="1">
      <c r="A15" s="61" t="s">
        <v>135</v>
      </c>
      <c r="B15" s="62">
        <v>0</v>
      </c>
      <c r="C15" s="62">
        <v>0</v>
      </c>
      <c r="D15" s="62"/>
    </row>
    <row r="16" spans="1:4" ht="18.600000000000001" customHeight="1">
      <c r="A16" s="65" t="s">
        <v>143</v>
      </c>
      <c r="B16" s="63"/>
      <c r="C16" s="63"/>
      <c r="D16" s="63"/>
    </row>
    <row r="17" spans="1:4" ht="18.600000000000001" customHeight="1">
      <c r="A17" s="64" t="s">
        <v>127</v>
      </c>
      <c r="B17" s="63"/>
      <c r="C17" s="63"/>
      <c r="D17" s="63"/>
    </row>
    <row r="18" spans="1:4" ht="18.600000000000001" customHeight="1">
      <c r="A18" s="64" t="s">
        <v>128</v>
      </c>
      <c r="B18" s="63"/>
      <c r="C18" s="63"/>
      <c r="D18" s="63"/>
    </row>
    <row r="19" spans="1:4" ht="18.600000000000001" customHeight="1">
      <c r="A19" s="64" t="s">
        <v>129</v>
      </c>
      <c r="B19" s="63"/>
      <c r="C19" s="63"/>
      <c r="D19" s="63"/>
    </row>
    <row r="20" spans="1:4" ht="18.600000000000001" customHeight="1">
      <c r="A20" s="64" t="s">
        <v>130</v>
      </c>
      <c r="B20" s="63"/>
      <c r="C20" s="63"/>
      <c r="D20" s="63"/>
    </row>
    <row r="21" spans="1:4" ht="18.600000000000001" customHeight="1">
      <c r="A21" s="64" t="s">
        <v>131</v>
      </c>
      <c r="B21" s="63"/>
      <c r="C21" s="63"/>
      <c r="D21" s="63"/>
    </row>
    <row r="22" spans="1:4" ht="18.600000000000001" customHeight="1">
      <c r="A22" s="64" t="s">
        <v>132</v>
      </c>
      <c r="B22" s="63"/>
      <c r="C22" s="63"/>
      <c r="D22" s="63"/>
    </row>
    <row r="23" spans="1:4" ht="18.600000000000001" customHeight="1">
      <c r="A23" s="64" t="s">
        <v>133</v>
      </c>
      <c r="B23" s="63"/>
      <c r="C23" s="63"/>
      <c r="D23" s="63"/>
    </row>
    <row r="24" spans="1:4" ht="18.600000000000001" customHeight="1">
      <c r="A24" s="61" t="s">
        <v>136</v>
      </c>
      <c r="B24" s="62">
        <v>0</v>
      </c>
      <c r="C24" s="62">
        <v>0</v>
      </c>
      <c r="D24" s="62"/>
    </row>
    <row r="25" spans="1:4" ht="18.600000000000001" customHeight="1">
      <c r="A25" s="61" t="s">
        <v>144</v>
      </c>
      <c r="B25" s="63"/>
      <c r="C25" s="63"/>
      <c r="D25" s="63"/>
    </row>
    <row r="26" spans="1:4" ht="18.600000000000001" customHeight="1">
      <c r="A26" s="61" t="s">
        <v>137</v>
      </c>
      <c r="B26" s="62">
        <v>0</v>
      </c>
      <c r="C26" s="62">
        <v>0</v>
      </c>
      <c r="D26" s="62"/>
    </row>
    <row r="27" spans="1:4" ht="18.600000000000001" customHeight="1">
      <c r="A27" s="61" t="s">
        <v>145</v>
      </c>
      <c r="B27" s="63"/>
      <c r="C27" s="63"/>
      <c r="D27" s="63"/>
    </row>
    <row r="28" spans="1:4" ht="18.600000000000001" customHeight="1">
      <c r="A28" s="61" t="s">
        <v>146</v>
      </c>
      <c r="B28" s="63"/>
      <c r="C28" s="63"/>
      <c r="D28" s="63"/>
    </row>
    <row r="29" spans="1:4" ht="18.600000000000001" customHeight="1">
      <c r="A29" s="61" t="s">
        <v>329</v>
      </c>
      <c r="B29" s="63"/>
      <c r="C29" s="63"/>
      <c r="D29" s="63"/>
    </row>
    <row r="30" spans="1:4" ht="18.600000000000001" customHeight="1">
      <c r="A30" s="61" t="s">
        <v>138</v>
      </c>
      <c r="B30" s="62">
        <v>0</v>
      </c>
      <c r="C30" s="62">
        <v>0</v>
      </c>
      <c r="D30" s="62"/>
    </row>
    <row r="31" spans="1:4" ht="18.600000000000001" customHeight="1">
      <c r="A31" s="56" t="s">
        <v>330</v>
      </c>
      <c r="B31" s="63">
        <v>0</v>
      </c>
      <c r="C31" s="63">
        <v>0</v>
      </c>
      <c r="D31" s="63"/>
    </row>
    <row r="32" spans="1:4" ht="18.600000000000001" customHeight="1">
      <c r="A32" s="58" t="s">
        <v>149</v>
      </c>
      <c r="B32" s="63"/>
      <c r="C32" s="63"/>
      <c r="D32" s="63"/>
    </row>
    <row r="33" spans="1:4" ht="18.600000000000001" customHeight="1">
      <c r="A33" s="55" t="s">
        <v>92</v>
      </c>
      <c r="B33" s="63"/>
      <c r="C33" s="63"/>
      <c r="D33" s="63"/>
    </row>
    <row r="34" spans="1:4" ht="18.600000000000001" customHeight="1">
      <c r="A34" s="56" t="s">
        <v>353</v>
      </c>
      <c r="B34" s="63">
        <v>0</v>
      </c>
      <c r="C34" s="63">
        <v>0</v>
      </c>
      <c r="D34" s="63"/>
    </row>
    <row r="36" spans="1:4">
      <c r="A36" s="190" t="s">
        <v>3164</v>
      </c>
    </row>
  </sheetData>
  <mergeCells count="1">
    <mergeCell ref="A2:D2"/>
  </mergeCells>
  <phoneticPr fontId="37" type="noConversion"/>
  <pageMargins left="0.62992125984251968" right="0.23622047244094491" top="0.74803149606299213" bottom="0.74803149606299213" header="0.31496062992125984" footer="0.31496062992125984"/>
  <pageSetup paperSize="9" fitToHeight="0" orientation="portrait"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tabColor theme="6" tint="-0.249977111117893"/>
  </sheetPr>
  <dimension ref="A1:D67"/>
  <sheetViews>
    <sheetView workbookViewId="0">
      <selection activeCell="D11" sqref="D11:D21"/>
    </sheetView>
  </sheetViews>
  <sheetFormatPr defaultColWidth="9" defaultRowHeight="14.25"/>
  <cols>
    <col min="1" max="1" width="37.375" style="191" customWidth="1"/>
    <col min="2" max="2" width="14.125" style="194" customWidth="1"/>
    <col min="3" max="3" width="14.125" style="191" customWidth="1"/>
    <col min="4" max="4" width="17.375" style="191" customWidth="1"/>
    <col min="5" max="16384" width="9" style="191"/>
  </cols>
  <sheetData>
    <row r="1" spans="1:4" ht="19.350000000000001" customHeight="1">
      <c r="A1" s="191" t="s">
        <v>3172</v>
      </c>
    </row>
    <row r="2" spans="1:4" ht="24.75" customHeight="1">
      <c r="A2" s="242" t="s">
        <v>3178</v>
      </c>
      <c r="B2" s="242"/>
      <c r="C2" s="242"/>
      <c r="D2" s="242"/>
    </row>
    <row r="3" spans="1:4" ht="17.45" customHeight="1">
      <c r="A3" s="42"/>
      <c r="B3" s="192"/>
      <c r="C3" s="192"/>
      <c r="D3" s="195" t="s">
        <v>73</v>
      </c>
    </row>
    <row r="4" spans="1:4" ht="36.75" customHeight="1">
      <c r="A4" s="196" t="s">
        <v>117</v>
      </c>
      <c r="B4" s="60" t="s">
        <v>156</v>
      </c>
      <c r="C4" s="120" t="s">
        <v>3166</v>
      </c>
      <c r="D4" s="120" t="s">
        <v>3167</v>
      </c>
    </row>
    <row r="5" spans="1:4" ht="20.45" customHeight="1">
      <c r="A5" s="197" t="s">
        <v>93</v>
      </c>
      <c r="B5" s="193"/>
      <c r="C5" s="193"/>
      <c r="D5" s="59"/>
    </row>
    <row r="6" spans="1:4" ht="20.45" customHeight="1">
      <c r="A6" s="198" t="s">
        <v>3168</v>
      </c>
      <c r="B6" s="193"/>
      <c r="C6" s="193"/>
      <c r="D6" s="59"/>
    </row>
    <row r="7" spans="1:4" ht="20.45" customHeight="1">
      <c r="A7" s="198" t="s">
        <v>3169</v>
      </c>
      <c r="B7" s="193"/>
      <c r="C7" s="193"/>
      <c r="D7" s="59"/>
    </row>
    <row r="8" spans="1:4" ht="20.45" customHeight="1">
      <c r="A8" s="198" t="s">
        <v>3170</v>
      </c>
      <c r="B8" s="193"/>
      <c r="C8" s="193"/>
      <c r="D8" s="59"/>
    </row>
    <row r="9" spans="1:4" ht="20.45" customHeight="1">
      <c r="A9" s="198" t="s">
        <v>3171</v>
      </c>
      <c r="B9" s="193"/>
      <c r="C9" s="193"/>
      <c r="D9" s="59"/>
    </row>
    <row r="10" spans="1:4" ht="20.45" customHeight="1">
      <c r="A10" s="199" t="s">
        <v>3173</v>
      </c>
      <c r="B10" s="193"/>
      <c r="C10" s="193"/>
      <c r="D10" s="59"/>
    </row>
    <row r="11" spans="1:4" ht="20.45" customHeight="1">
      <c r="A11" s="197" t="s">
        <v>97</v>
      </c>
      <c r="B11" s="109">
        <v>2879</v>
      </c>
      <c r="C11" s="110">
        <v>2563</v>
      </c>
      <c r="D11" s="207">
        <f>B11/C11</f>
        <v>1.1200000000000001</v>
      </c>
    </row>
    <row r="12" spans="1:4" ht="20.45" customHeight="1">
      <c r="A12" s="198" t="s">
        <v>3168</v>
      </c>
      <c r="B12" s="109">
        <v>840</v>
      </c>
      <c r="C12" s="110">
        <v>809</v>
      </c>
      <c r="D12" s="207">
        <f t="shared" ref="D12:D21" si="0">B12/C12</f>
        <v>1.04</v>
      </c>
    </row>
    <row r="13" spans="1:4" ht="20.45" customHeight="1">
      <c r="A13" s="198" t="s">
        <v>3169</v>
      </c>
      <c r="B13" s="109">
        <v>1933</v>
      </c>
      <c r="C13" s="110">
        <v>1616</v>
      </c>
      <c r="D13" s="207">
        <f t="shared" si="0"/>
        <v>1.2</v>
      </c>
    </row>
    <row r="14" spans="1:4" ht="20.45" customHeight="1">
      <c r="A14" s="198" t="s">
        <v>3170</v>
      </c>
      <c r="B14" s="109">
        <v>96</v>
      </c>
      <c r="C14" s="110">
        <v>130</v>
      </c>
      <c r="D14" s="207">
        <f t="shared" si="0"/>
        <v>0.74</v>
      </c>
    </row>
    <row r="15" spans="1:4" ht="20.45" customHeight="1">
      <c r="A15" s="198" t="s">
        <v>3171</v>
      </c>
      <c r="B15" s="109">
        <v>10</v>
      </c>
      <c r="C15" s="110">
        <v>8</v>
      </c>
      <c r="D15" s="207">
        <f t="shared" si="0"/>
        <v>1.25</v>
      </c>
    </row>
    <row r="16" spans="1:4" ht="20.45" customHeight="1">
      <c r="A16" s="199" t="s">
        <v>3173</v>
      </c>
      <c r="B16" s="109"/>
      <c r="C16" s="110"/>
      <c r="D16" s="207" t="e">
        <f t="shared" si="0"/>
        <v>#DIV/0!</v>
      </c>
    </row>
    <row r="17" spans="1:4" ht="20.45" customHeight="1">
      <c r="A17" s="197" t="s">
        <v>98</v>
      </c>
      <c r="B17" s="109">
        <v>7632</v>
      </c>
      <c r="C17" s="110">
        <v>6106</v>
      </c>
      <c r="D17" s="207">
        <f t="shared" si="0"/>
        <v>1.25</v>
      </c>
    </row>
    <row r="18" spans="1:4" ht="20.45" customHeight="1">
      <c r="A18" s="200" t="s">
        <v>105</v>
      </c>
      <c r="B18" s="109">
        <v>4430</v>
      </c>
      <c r="C18" s="110">
        <v>4536</v>
      </c>
      <c r="D18" s="207">
        <f t="shared" si="0"/>
        <v>0.98</v>
      </c>
    </row>
    <row r="19" spans="1:4" ht="20.45" customHeight="1">
      <c r="A19" s="200" t="s">
        <v>95</v>
      </c>
      <c r="B19" s="109">
        <v>3000</v>
      </c>
      <c r="C19" s="110">
        <v>1500</v>
      </c>
      <c r="D19" s="207">
        <f t="shared" si="0"/>
        <v>2</v>
      </c>
    </row>
    <row r="20" spans="1:4" ht="20.45" customHeight="1">
      <c r="A20" s="200" t="s">
        <v>94</v>
      </c>
      <c r="B20" s="109">
        <v>2</v>
      </c>
      <c r="C20" s="110">
        <v>20</v>
      </c>
      <c r="D20" s="207">
        <f t="shared" si="0"/>
        <v>0.1</v>
      </c>
    </row>
    <row r="21" spans="1:4" ht="20.45" customHeight="1">
      <c r="A21" s="200" t="s">
        <v>96</v>
      </c>
      <c r="B21" s="109">
        <v>200</v>
      </c>
      <c r="C21" s="110">
        <v>50</v>
      </c>
      <c r="D21" s="207">
        <f t="shared" si="0"/>
        <v>4</v>
      </c>
    </row>
    <row r="22" spans="1:4" ht="20.45" customHeight="1">
      <c r="A22" s="201" t="s">
        <v>119</v>
      </c>
      <c r="B22" s="109"/>
      <c r="C22" s="110"/>
      <c r="D22" s="110"/>
    </row>
    <row r="23" spans="1:4" ht="20.45" customHeight="1">
      <c r="A23" s="197" t="s">
        <v>99</v>
      </c>
      <c r="B23" s="109"/>
      <c r="C23" s="110"/>
      <c r="D23" s="110"/>
    </row>
    <row r="24" spans="1:4" ht="20.45" customHeight="1">
      <c r="A24" s="200" t="s">
        <v>105</v>
      </c>
      <c r="B24" s="109"/>
      <c r="C24" s="110"/>
      <c r="D24" s="110"/>
    </row>
    <row r="25" spans="1:4" ht="20.45" customHeight="1">
      <c r="A25" s="200" t="s">
        <v>95</v>
      </c>
      <c r="B25" s="109"/>
      <c r="C25" s="110"/>
      <c r="D25" s="110"/>
    </row>
    <row r="26" spans="1:4" ht="20.45" customHeight="1">
      <c r="A26" s="200" t="s">
        <v>94</v>
      </c>
      <c r="B26" s="109"/>
      <c r="C26" s="110"/>
      <c r="D26" s="110"/>
    </row>
    <row r="27" spans="1:4" ht="20.45" customHeight="1">
      <c r="A27" s="200" t="s">
        <v>96</v>
      </c>
      <c r="B27" s="109"/>
      <c r="C27" s="110"/>
      <c r="D27" s="110"/>
    </row>
    <row r="28" spans="1:4" ht="20.45" customHeight="1">
      <c r="A28" s="201" t="s">
        <v>119</v>
      </c>
      <c r="B28" s="109"/>
      <c r="C28" s="110"/>
      <c r="D28" s="110"/>
    </row>
    <row r="29" spans="1:4" ht="20.45" customHeight="1">
      <c r="A29" s="197" t="s">
        <v>100</v>
      </c>
      <c r="B29" s="109"/>
      <c r="C29" s="110"/>
      <c r="D29" s="110"/>
    </row>
    <row r="30" spans="1:4" ht="20.45" customHeight="1">
      <c r="A30" s="202" t="s">
        <v>120</v>
      </c>
      <c r="B30" s="109"/>
      <c r="C30" s="110"/>
      <c r="D30" s="110"/>
    </row>
    <row r="31" spans="1:4" ht="20.45" customHeight="1">
      <c r="A31" s="198" t="s">
        <v>3168</v>
      </c>
      <c r="B31" s="109"/>
      <c r="C31" s="110"/>
      <c r="D31" s="110"/>
    </row>
    <row r="32" spans="1:4" ht="20.45" customHeight="1">
      <c r="A32" s="198" t="s">
        <v>3169</v>
      </c>
      <c r="B32" s="109"/>
      <c r="C32" s="110"/>
      <c r="D32" s="110"/>
    </row>
    <row r="33" spans="1:4" ht="20.45" customHeight="1">
      <c r="A33" s="198" t="s">
        <v>3170</v>
      </c>
      <c r="B33" s="109"/>
      <c r="C33" s="110"/>
      <c r="D33" s="110"/>
    </row>
    <row r="34" spans="1:4" ht="20.45" customHeight="1">
      <c r="A34" s="198" t="s">
        <v>3171</v>
      </c>
      <c r="B34" s="109"/>
      <c r="C34" s="110"/>
      <c r="D34" s="110"/>
    </row>
    <row r="35" spans="1:4" ht="20.45" customHeight="1">
      <c r="A35" s="199" t="s">
        <v>3173</v>
      </c>
      <c r="B35" s="109"/>
      <c r="C35" s="110"/>
      <c r="D35" s="110"/>
    </row>
    <row r="36" spans="1:4" ht="20.45" customHeight="1">
      <c r="A36" s="203" t="s">
        <v>101</v>
      </c>
      <c r="B36" s="109"/>
      <c r="C36" s="110"/>
      <c r="D36" s="110"/>
    </row>
    <row r="37" spans="1:4" ht="20.45" customHeight="1">
      <c r="A37" s="198" t="s">
        <v>3168</v>
      </c>
      <c r="B37" s="109"/>
      <c r="C37" s="110"/>
      <c r="D37" s="110"/>
    </row>
    <row r="38" spans="1:4" ht="20.45" customHeight="1">
      <c r="A38" s="198" t="s">
        <v>3169</v>
      </c>
      <c r="B38" s="109"/>
      <c r="C38" s="110"/>
      <c r="D38" s="110"/>
    </row>
    <row r="39" spans="1:4" ht="20.45" customHeight="1">
      <c r="A39" s="198" t="s">
        <v>3170</v>
      </c>
      <c r="B39" s="109"/>
      <c r="C39" s="110"/>
      <c r="D39" s="110"/>
    </row>
    <row r="40" spans="1:4" ht="20.45" customHeight="1">
      <c r="A40" s="198" t="s">
        <v>3171</v>
      </c>
      <c r="B40" s="109"/>
      <c r="C40" s="110"/>
      <c r="D40" s="110"/>
    </row>
    <row r="41" spans="1:4" ht="20.45" customHeight="1">
      <c r="A41" s="198" t="s">
        <v>3173</v>
      </c>
      <c r="B41" s="109"/>
      <c r="C41" s="110"/>
      <c r="D41" s="110"/>
    </row>
    <row r="42" spans="1:4" ht="20.45" customHeight="1">
      <c r="A42" s="202" t="s">
        <v>121</v>
      </c>
      <c r="B42" s="109"/>
      <c r="C42" s="110"/>
      <c r="D42" s="110"/>
    </row>
    <row r="43" spans="1:4" ht="20.45" customHeight="1">
      <c r="A43" s="202" t="s">
        <v>3174</v>
      </c>
      <c r="B43" s="109"/>
      <c r="C43" s="110"/>
      <c r="D43" s="110"/>
    </row>
    <row r="44" spans="1:4" ht="20.45" customHeight="1">
      <c r="A44" s="202" t="s">
        <v>3175</v>
      </c>
      <c r="B44" s="109"/>
      <c r="C44" s="110"/>
      <c r="D44" s="110"/>
    </row>
    <row r="45" spans="1:4" ht="20.45" customHeight="1">
      <c r="A45" s="202" t="s">
        <v>3176</v>
      </c>
      <c r="B45" s="109"/>
      <c r="C45" s="110"/>
      <c r="D45" s="110"/>
    </row>
    <row r="46" spans="1:4" ht="20.45" customHeight="1">
      <c r="A46" s="204" t="s">
        <v>3171</v>
      </c>
      <c r="B46" s="109"/>
      <c r="C46" s="110"/>
      <c r="D46" s="110"/>
    </row>
    <row r="47" spans="1:4" ht="20.45" customHeight="1">
      <c r="A47" s="204" t="s">
        <v>3173</v>
      </c>
      <c r="B47" s="109"/>
      <c r="C47" s="110"/>
      <c r="D47" s="110"/>
    </row>
    <row r="48" spans="1:4" ht="20.45" customHeight="1">
      <c r="A48" s="197" t="s">
        <v>102</v>
      </c>
      <c r="B48" s="109"/>
      <c r="C48" s="110"/>
      <c r="D48" s="110"/>
    </row>
    <row r="49" spans="1:4" ht="20.45" customHeight="1">
      <c r="A49" s="198" t="s">
        <v>3168</v>
      </c>
      <c r="B49" s="109"/>
      <c r="C49" s="110"/>
      <c r="D49" s="110"/>
    </row>
    <row r="50" spans="1:4" ht="20.45" customHeight="1">
      <c r="A50" s="198" t="s">
        <v>3169</v>
      </c>
      <c r="B50" s="109"/>
      <c r="C50" s="110"/>
      <c r="D50" s="110"/>
    </row>
    <row r="51" spans="1:4" ht="20.45" customHeight="1">
      <c r="A51" s="198" t="s">
        <v>3170</v>
      </c>
      <c r="B51" s="109"/>
      <c r="C51" s="110"/>
      <c r="D51" s="110"/>
    </row>
    <row r="52" spans="1:4" ht="20.45" customHeight="1">
      <c r="A52" s="198" t="s">
        <v>3171</v>
      </c>
      <c r="B52" s="109"/>
      <c r="C52" s="110"/>
      <c r="D52" s="110"/>
    </row>
    <row r="53" spans="1:4" ht="20.45" customHeight="1">
      <c r="A53" s="198" t="s">
        <v>3173</v>
      </c>
      <c r="B53" s="109"/>
      <c r="C53" s="110"/>
      <c r="D53" s="110"/>
    </row>
    <row r="54" spans="1:4" ht="20.45" customHeight="1">
      <c r="A54" s="197" t="s">
        <v>103</v>
      </c>
      <c r="B54" s="109"/>
      <c r="C54" s="110"/>
      <c r="D54" s="110"/>
    </row>
    <row r="55" spans="1:4" ht="20.45" customHeight="1">
      <c r="A55" s="198" t="s">
        <v>3168</v>
      </c>
      <c r="B55" s="109"/>
      <c r="C55" s="110"/>
      <c r="D55" s="110"/>
    </row>
    <row r="56" spans="1:4" ht="20.45" customHeight="1">
      <c r="A56" s="198" t="s">
        <v>3169</v>
      </c>
      <c r="B56" s="109"/>
      <c r="C56" s="110"/>
      <c r="D56" s="110"/>
    </row>
    <row r="57" spans="1:4" ht="20.45" customHeight="1">
      <c r="A57" s="198" t="s">
        <v>3170</v>
      </c>
      <c r="B57" s="109"/>
      <c r="C57" s="110"/>
      <c r="D57" s="110"/>
    </row>
    <row r="58" spans="1:4" ht="20.45" customHeight="1">
      <c r="A58" s="198" t="s">
        <v>3171</v>
      </c>
      <c r="B58" s="109"/>
      <c r="C58" s="110"/>
      <c r="D58" s="110"/>
    </row>
    <row r="59" spans="1:4" ht="20.45" customHeight="1">
      <c r="A59" s="198" t="s">
        <v>3173</v>
      </c>
      <c r="B59" s="109"/>
      <c r="C59" s="110"/>
      <c r="D59" s="110"/>
    </row>
    <row r="60" spans="1:4" ht="20.45" customHeight="1">
      <c r="A60" s="197" t="s">
        <v>104</v>
      </c>
      <c r="B60" s="109"/>
      <c r="C60" s="110"/>
      <c r="D60" s="110"/>
    </row>
    <row r="61" spans="1:4" ht="20.45" customHeight="1">
      <c r="A61" s="198" t="s">
        <v>3168</v>
      </c>
      <c r="B61" s="109"/>
      <c r="C61" s="110"/>
      <c r="D61" s="110"/>
    </row>
    <row r="62" spans="1:4" ht="20.45" customHeight="1">
      <c r="A62" s="198" t="s">
        <v>3169</v>
      </c>
      <c r="B62" s="109"/>
      <c r="C62" s="110"/>
      <c r="D62" s="110"/>
    </row>
    <row r="63" spans="1:4" ht="20.45" customHeight="1">
      <c r="A63" s="198" t="s">
        <v>3170</v>
      </c>
      <c r="B63" s="109"/>
      <c r="C63" s="110"/>
      <c r="D63" s="110"/>
    </row>
    <row r="64" spans="1:4" ht="20.45" customHeight="1">
      <c r="A64" s="198" t="s">
        <v>3171</v>
      </c>
      <c r="B64" s="109"/>
      <c r="C64" s="110"/>
      <c r="D64" s="110"/>
    </row>
    <row r="65" spans="1:4" ht="20.45" customHeight="1">
      <c r="A65" s="198" t="s">
        <v>3173</v>
      </c>
      <c r="B65" s="205"/>
      <c r="C65" s="206"/>
      <c r="D65" s="206"/>
    </row>
    <row r="67" spans="1:4" ht="63" customHeight="1">
      <c r="A67" s="243" t="s">
        <v>3177</v>
      </c>
      <c r="B67" s="243"/>
      <c r="C67" s="243"/>
      <c r="D67" s="243"/>
    </row>
  </sheetData>
  <mergeCells count="2">
    <mergeCell ref="A2:D2"/>
    <mergeCell ref="A67:D67"/>
  </mergeCells>
  <phoneticPr fontId="37" type="noConversion"/>
  <conditionalFormatting sqref="A5:A16">
    <cfRule type="expression" dxfId="6" priority="6" stopIfTrue="1">
      <formula>"len($A:$A)=3"</formula>
    </cfRule>
  </conditionalFormatting>
  <conditionalFormatting sqref="A31:A35">
    <cfRule type="expression" dxfId="5" priority="5" stopIfTrue="1">
      <formula>"len($A:$A)=3"</formula>
    </cfRule>
  </conditionalFormatting>
  <conditionalFormatting sqref="A37:A41">
    <cfRule type="expression" dxfId="4" priority="4" stopIfTrue="1">
      <formula>"len($A:$A)=3"</formula>
    </cfRule>
  </conditionalFormatting>
  <conditionalFormatting sqref="A49:A53">
    <cfRule type="expression" dxfId="3" priority="3" stopIfTrue="1">
      <formula>"len($A:$A)=3"</formula>
    </cfRule>
  </conditionalFormatting>
  <conditionalFormatting sqref="A55:A59">
    <cfRule type="expression" dxfId="2" priority="2" stopIfTrue="1">
      <formula>"len($A:$A)=3"</formula>
    </cfRule>
  </conditionalFormatting>
  <conditionalFormatting sqref="A61:A65">
    <cfRule type="expression" dxfId="1" priority="1" stopIfTrue="1">
      <formula>"len($A:$A)=3"</formula>
    </cfRule>
  </conditionalFormatting>
  <pageMargins left="0.62992125984251968" right="0.23622047244094491" top="0.55118110236220474" bottom="0.55118110236220474" header="0.31496062992125984" footer="0.31496062992125984"/>
  <pageSetup paperSize="9" fitToHeight="0" orientation="portrait"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sheetPr>
    <tabColor theme="6" tint="-0.249977111117893"/>
  </sheetPr>
  <dimension ref="A1:D51"/>
  <sheetViews>
    <sheetView workbookViewId="0">
      <selection activeCell="H16" sqref="H16"/>
    </sheetView>
  </sheetViews>
  <sheetFormatPr defaultColWidth="9" defaultRowHeight="14.25"/>
  <cols>
    <col min="1" max="1" width="46" style="191" customWidth="1"/>
    <col min="2" max="2" width="13" style="216" customWidth="1"/>
    <col min="3" max="3" width="13.375" style="191" customWidth="1"/>
    <col min="4" max="4" width="11.375" style="191" customWidth="1"/>
    <col min="5" max="16384" width="9" style="191"/>
  </cols>
  <sheetData>
    <row r="1" spans="1:4" ht="19.350000000000001" customHeight="1">
      <c r="A1" s="191" t="s">
        <v>3179</v>
      </c>
    </row>
    <row r="2" spans="1:4" ht="26.45" customHeight="1">
      <c r="A2" s="242" t="s">
        <v>3212</v>
      </c>
      <c r="B2" s="242"/>
      <c r="C2" s="242"/>
      <c r="D2" s="242"/>
    </row>
    <row r="3" spans="1:4" ht="17.45" customHeight="1">
      <c r="A3" s="42"/>
      <c r="B3" s="217"/>
      <c r="C3" s="192"/>
      <c r="D3" s="195" t="s">
        <v>73</v>
      </c>
    </row>
    <row r="4" spans="1:4" ht="44.45" customHeight="1">
      <c r="A4" s="196" t="s">
        <v>117</v>
      </c>
      <c r="B4" s="218" t="s">
        <v>156</v>
      </c>
      <c r="C4" s="120" t="s">
        <v>3166</v>
      </c>
      <c r="D4" s="120" t="s">
        <v>3167</v>
      </c>
    </row>
    <row r="5" spans="1:4" ht="22.9" customHeight="1">
      <c r="A5" s="197" t="s">
        <v>106</v>
      </c>
      <c r="B5" s="219"/>
      <c r="C5" s="193"/>
      <c r="D5" s="59"/>
    </row>
    <row r="6" spans="1:4" ht="22.9" customHeight="1">
      <c r="A6" s="198" t="s">
        <v>3180</v>
      </c>
      <c r="B6" s="219"/>
      <c r="C6" s="193"/>
      <c r="D6" s="59"/>
    </row>
    <row r="7" spans="1:4" ht="22.9" customHeight="1">
      <c r="A7" s="198" t="s">
        <v>3181</v>
      </c>
      <c r="B7" s="219"/>
      <c r="C7" s="193"/>
      <c r="D7" s="59"/>
    </row>
    <row r="8" spans="1:4" ht="22.9" customHeight="1">
      <c r="A8" s="198" t="s">
        <v>3182</v>
      </c>
      <c r="B8" s="219"/>
      <c r="C8" s="193"/>
      <c r="D8" s="59"/>
    </row>
    <row r="9" spans="1:4" ht="22.9" customHeight="1">
      <c r="A9" s="198" t="s">
        <v>3183</v>
      </c>
      <c r="B9" s="219"/>
      <c r="C9" s="193"/>
      <c r="D9" s="59"/>
    </row>
    <row r="10" spans="1:4" ht="22.9" customHeight="1">
      <c r="A10" s="197" t="s">
        <v>107</v>
      </c>
      <c r="B10" s="220">
        <v>1965</v>
      </c>
      <c r="C10" s="110">
        <v>1598</v>
      </c>
      <c r="D10" s="207">
        <f>B10/C10</f>
        <v>1.23</v>
      </c>
    </row>
    <row r="11" spans="1:4" ht="22.9" customHeight="1">
      <c r="A11" s="208" t="s">
        <v>3184</v>
      </c>
      <c r="B11" s="220">
        <v>1686</v>
      </c>
      <c r="C11" s="110">
        <v>1406</v>
      </c>
      <c r="D11" s="207">
        <f t="shared" ref="D11:D18" si="0">B11/C11</f>
        <v>1.2</v>
      </c>
    </row>
    <row r="12" spans="1:4" ht="22.9" customHeight="1">
      <c r="A12" s="208" t="s">
        <v>3185</v>
      </c>
      <c r="B12" s="220">
        <v>179</v>
      </c>
      <c r="C12" s="110">
        <v>121</v>
      </c>
      <c r="D12" s="207">
        <f t="shared" si="0"/>
        <v>1.48</v>
      </c>
    </row>
    <row r="13" spans="1:4" ht="22.9" customHeight="1">
      <c r="A13" s="208" t="s">
        <v>3186</v>
      </c>
      <c r="B13" s="220">
        <v>89</v>
      </c>
      <c r="C13" s="110">
        <v>63</v>
      </c>
      <c r="D13" s="207">
        <f t="shared" si="0"/>
        <v>1.41</v>
      </c>
    </row>
    <row r="14" spans="1:4" ht="22.9" customHeight="1">
      <c r="A14" s="208" t="s">
        <v>3187</v>
      </c>
      <c r="B14" s="220">
        <v>11</v>
      </c>
      <c r="C14" s="110">
        <v>8</v>
      </c>
      <c r="D14" s="207">
        <f t="shared" si="0"/>
        <v>1.38</v>
      </c>
    </row>
    <row r="15" spans="1:4" ht="22.9" customHeight="1">
      <c r="A15" s="197" t="s">
        <v>108</v>
      </c>
      <c r="B15" s="220">
        <v>9432</v>
      </c>
      <c r="C15" s="110">
        <v>6962</v>
      </c>
      <c r="D15" s="207">
        <f t="shared" si="0"/>
        <v>1.35</v>
      </c>
    </row>
    <row r="16" spans="1:4" ht="22.9" customHeight="1">
      <c r="A16" s="209" t="s">
        <v>3188</v>
      </c>
      <c r="B16" s="220">
        <v>7832</v>
      </c>
      <c r="C16" s="110">
        <v>6762</v>
      </c>
      <c r="D16" s="207">
        <f t="shared" si="0"/>
        <v>1.1599999999999999</v>
      </c>
    </row>
    <row r="17" spans="1:4" ht="22.9" customHeight="1">
      <c r="A17" s="209" t="s">
        <v>3189</v>
      </c>
      <c r="B17" s="220">
        <v>1600</v>
      </c>
      <c r="C17" s="110">
        <v>200</v>
      </c>
      <c r="D17" s="207">
        <f t="shared" si="0"/>
        <v>8</v>
      </c>
    </row>
    <row r="18" spans="1:4" ht="22.9" customHeight="1">
      <c r="A18" s="197" t="s">
        <v>109</v>
      </c>
      <c r="B18" s="220"/>
      <c r="C18" s="110">
        <v>0</v>
      </c>
      <c r="D18" s="207" t="e">
        <f t="shared" si="0"/>
        <v>#DIV/0!</v>
      </c>
    </row>
    <row r="19" spans="1:4" ht="22.9" customHeight="1">
      <c r="A19" s="210" t="s">
        <v>3190</v>
      </c>
      <c r="B19" s="220"/>
      <c r="C19" s="110"/>
      <c r="D19" s="110"/>
    </row>
    <row r="20" spans="1:4" ht="22.9" customHeight="1">
      <c r="A20" s="210" t="s">
        <v>3191</v>
      </c>
      <c r="B20" s="220"/>
      <c r="C20" s="110"/>
      <c r="D20" s="110"/>
    </row>
    <row r="21" spans="1:4" ht="22.9" customHeight="1">
      <c r="A21" s="210" t="s">
        <v>3192</v>
      </c>
      <c r="B21" s="220"/>
      <c r="C21" s="110"/>
      <c r="D21" s="110"/>
    </row>
    <row r="22" spans="1:4" ht="22.9" customHeight="1">
      <c r="A22" s="197" t="s">
        <v>110</v>
      </c>
      <c r="B22" s="220"/>
      <c r="C22" s="110"/>
      <c r="D22" s="110"/>
    </row>
    <row r="23" spans="1:4" ht="22.9" customHeight="1">
      <c r="A23" s="202" t="s">
        <v>111</v>
      </c>
      <c r="B23" s="220"/>
      <c r="C23" s="110"/>
      <c r="D23" s="110"/>
    </row>
    <row r="24" spans="1:4" ht="22.9" customHeight="1">
      <c r="A24" s="211" t="s">
        <v>3193</v>
      </c>
      <c r="B24" s="220"/>
      <c r="C24" s="110"/>
      <c r="D24" s="110"/>
    </row>
    <row r="25" spans="1:4" ht="22.9" customHeight="1">
      <c r="A25" s="211" t="s">
        <v>3194</v>
      </c>
      <c r="B25" s="220"/>
      <c r="C25" s="110"/>
      <c r="D25" s="110"/>
    </row>
    <row r="26" spans="1:4" ht="22.9" customHeight="1">
      <c r="A26" s="211" t="s">
        <v>3195</v>
      </c>
      <c r="B26" s="220"/>
      <c r="C26" s="110"/>
      <c r="D26" s="110"/>
    </row>
    <row r="27" spans="1:4" ht="22.9" customHeight="1">
      <c r="A27" s="203" t="s">
        <v>112</v>
      </c>
      <c r="B27" s="220"/>
      <c r="C27" s="110"/>
      <c r="D27" s="110"/>
    </row>
    <row r="28" spans="1:4" ht="22.9" customHeight="1">
      <c r="A28" s="212" t="s">
        <v>3196</v>
      </c>
      <c r="B28" s="220"/>
      <c r="C28" s="110"/>
      <c r="D28" s="110"/>
    </row>
    <row r="29" spans="1:4" ht="22.9" customHeight="1">
      <c r="A29" s="212" t="s">
        <v>3197</v>
      </c>
      <c r="B29" s="220"/>
      <c r="C29" s="110"/>
      <c r="D29" s="110"/>
    </row>
    <row r="30" spans="1:4" ht="22.9" customHeight="1">
      <c r="A30" s="212" t="s">
        <v>3198</v>
      </c>
      <c r="B30" s="220"/>
      <c r="C30" s="110"/>
      <c r="D30" s="110"/>
    </row>
    <row r="31" spans="1:4" ht="22.9" customHeight="1">
      <c r="A31" s="202" t="s">
        <v>113</v>
      </c>
      <c r="B31" s="220"/>
      <c r="C31" s="110"/>
      <c r="D31" s="110"/>
    </row>
    <row r="32" spans="1:4" ht="22.9" customHeight="1">
      <c r="A32" s="204" t="s">
        <v>3199</v>
      </c>
      <c r="B32" s="220"/>
      <c r="C32" s="110"/>
      <c r="D32" s="110"/>
    </row>
    <row r="33" spans="1:4" ht="22.9" customHeight="1">
      <c r="A33" s="204" t="s">
        <v>3197</v>
      </c>
      <c r="B33" s="220"/>
      <c r="C33" s="110"/>
      <c r="D33" s="110"/>
    </row>
    <row r="34" spans="1:4" ht="22.9" customHeight="1">
      <c r="A34" s="204" t="s">
        <v>3200</v>
      </c>
      <c r="B34" s="220"/>
      <c r="C34" s="110"/>
      <c r="D34" s="110"/>
    </row>
    <row r="35" spans="1:4" ht="22.9" customHeight="1">
      <c r="A35" s="197" t="s">
        <v>114</v>
      </c>
      <c r="B35" s="220"/>
      <c r="C35" s="110"/>
      <c r="D35" s="110"/>
    </row>
    <row r="36" spans="1:4" ht="22.9" customHeight="1">
      <c r="A36" s="213" t="s">
        <v>3201</v>
      </c>
      <c r="B36" s="220"/>
      <c r="C36" s="110"/>
      <c r="D36" s="110"/>
    </row>
    <row r="37" spans="1:4" ht="22.9" customHeight="1">
      <c r="A37" s="213" t="s">
        <v>3202</v>
      </c>
      <c r="B37" s="220"/>
      <c r="C37" s="110"/>
      <c r="D37" s="110"/>
    </row>
    <row r="38" spans="1:4" ht="22.9" customHeight="1">
      <c r="A38" s="213" t="s">
        <v>3203</v>
      </c>
      <c r="B38" s="220"/>
      <c r="C38" s="110"/>
      <c r="D38" s="110"/>
    </row>
    <row r="39" spans="1:4" ht="22.9" customHeight="1">
      <c r="A39" s="213" t="s">
        <v>3204</v>
      </c>
      <c r="B39" s="220"/>
      <c r="C39" s="110"/>
      <c r="D39" s="110"/>
    </row>
    <row r="40" spans="1:4" ht="22.9" customHeight="1">
      <c r="A40" s="197" t="s">
        <v>115</v>
      </c>
      <c r="B40" s="220"/>
      <c r="C40" s="110"/>
      <c r="D40" s="110"/>
    </row>
    <row r="41" spans="1:4" ht="22.9" customHeight="1">
      <c r="A41" s="214" t="s">
        <v>3205</v>
      </c>
      <c r="B41" s="220"/>
      <c r="C41" s="110"/>
      <c r="D41" s="110"/>
    </row>
    <row r="42" spans="1:4" ht="22.9" customHeight="1">
      <c r="A42" s="214" t="s">
        <v>3206</v>
      </c>
      <c r="B42" s="220"/>
      <c r="C42" s="110"/>
      <c r="D42" s="110"/>
    </row>
    <row r="43" spans="1:4" ht="22.9" customHeight="1">
      <c r="A43" s="214" t="s">
        <v>3182</v>
      </c>
      <c r="B43" s="220"/>
      <c r="C43" s="110"/>
      <c r="D43" s="110"/>
    </row>
    <row r="44" spans="1:4" ht="22.9" customHeight="1">
      <c r="A44" s="214" t="s">
        <v>3207</v>
      </c>
      <c r="B44" s="220"/>
      <c r="C44" s="110"/>
      <c r="D44" s="110"/>
    </row>
    <row r="45" spans="1:4" ht="22.9" customHeight="1">
      <c r="A45" s="214" t="s">
        <v>3208</v>
      </c>
      <c r="B45" s="220"/>
      <c r="C45" s="110"/>
      <c r="D45" s="110"/>
    </row>
    <row r="46" spans="1:4" ht="22.9" customHeight="1">
      <c r="A46" s="197" t="s">
        <v>116</v>
      </c>
      <c r="B46" s="220"/>
      <c r="C46" s="110"/>
      <c r="D46" s="110"/>
    </row>
    <row r="47" spans="1:4" ht="22.9" customHeight="1">
      <c r="A47" s="215" t="s">
        <v>3209</v>
      </c>
      <c r="B47" s="220"/>
      <c r="C47" s="110"/>
      <c r="D47" s="110"/>
    </row>
    <row r="48" spans="1:4" ht="22.9" customHeight="1">
      <c r="A48" s="215" t="s">
        <v>3210</v>
      </c>
      <c r="B48" s="220"/>
      <c r="C48" s="110"/>
      <c r="D48" s="110"/>
    </row>
    <row r="49" spans="1:4" ht="22.9" customHeight="1">
      <c r="A49" s="215" t="s">
        <v>3211</v>
      </c>
      <c r="B49" s="220"/>
      <c r="C49" s="110"/>
      <c r="D49" s="110"/>
    </row>
    <row r="51" spans="1:4" ht="57" customHeight="1">
      <c r="A51" s="243" t="s">
        <v>3177</v>
      </c>
      <c r="B51" s="243"/>
      <c r="C51" s="243"/>
      <c r="D51" s="243"/>
    </row>
  </sheetData>
  <mergeCells count="2">
    <mergeCell ref="A2:D2"/>
    <mergeCell ref="A51:D51"/>
  </mergeCells>
  <phoneticPr fontId="37" type="noConversion"/>
  <conditionalFormatting sqref="A5:A14">
    <cfRule type="expression" dxfId="0" priority="1" stopIfTrue="1">
      <formula>"len($A:$A)=3"</formula>
    </cfRule>
  </conditionalFormatting>
  <pageMargins left="0.43307086614173229" right="0.23622047244094491" top="0.74803149606299213" bottom="0.74803149606299213" header="0.31496062992125984" footer="0.31496062992125984"/>
  <pageSetup paperSize="9" fitToHeight="0" orientation="portrait"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sheetPr>
    <tabColor theme="6" tint="-0.249977111117893"/>
  </sheetPr>
  <dimension ref="A1:C13"/>
  <sheetViews>
    <sheetView workbookViewId="0">
      <selection activeCell="F12" sqref="F12"/>
    </sheetView>
  </sheetViews>
  <sheetFormatPr defaultColWidth="8.75" defaultRowHeight="14.25"/>
  <cols>
    <col min="1" max="1" width="11.375" style="94" customWidth="1"/>
    <col min="2" max="2" width="34.25" style="94" customWidth="1"/>
    <col min="3" max="3" width="36.375" style="94" customWidth="1"/>
    <col min="4" max="16384" width="8.75" style="94"/>
  </cols>
  <sheetData>
    <row r="1" spans="1:3">
      <c r="A1" s="94" t="s">
        <v>3214</v>
      </c>
    </row>
    <row r="2" spans="1:3" ht="29.45" customHeight="1">
      <c r="A2" s="244" t="s">
        <v>3215</v>
      </c>
      <c r="B2" s="244"/>
      <c r="C2" s="244"/>
    </row>
    <row r="3" spans="1:3" ht="25.9" customHeight="1">
      <c r="A3" s="111"/>
      <c r="B3" s="112"/>
      <c r="C3" s="113" t="s">
        <v>3216</v>
      </c>
    </row>
    <row r="4" spans="1:3" ht="27.75" customHeight="1">
      <c r="A4" s="246" t="s">
        <v>3217</v>
      </c>
      <c r="B4" s="246"/>
      <c r="C4" s="222" t="s">
        <v>3218</v>
      </c>
    </row>
    <row r="5" spans="1:3" ht="27.75" customHeight="1">
      <c r="A5" s="245" t="s">
        <v>3219</v>
      </c>
      <c r="B5" s="245"/>
      <c r="C5" s="114">
        <v>87271</v>
      </c>
    </row>
    <row r="6" spans="1:3" ht="27.75" customHeight="1">
      <c r="A6" s="245" t="s">
        <v>3220</v>
      </c>
      <c r="B6" s="245"/>
      <c r="C6" s="114">
        <v>3153</v>
      </c>
    </row>
    <row r="7" spans="1:3" ht="27.75" customHeight="1">
      <c r="A7" s="245" t="s">
        <v>3221</v>
      </c>
      <c r="B7" s="245"/>
      <c r="C7" s="114">
        <v>3730</v>
      </c>
    </row>
    <row r="8" spans="1:3" ht="27.75" customHeight="1">
      <c r="A8" s="245" t="s">
        <v>3222</v>
      </c>
      <c r="B8" s="245"/>
      <c r="C8" s="114">
        <v>86694</v>
      </c>
    </row>
    <row r="9" spans="1:3" ht="27.75" customHeight="1">
      <c r="A9" s="246" t="s">
        <v>3223</v>
      </c>
      <c r="B9" s="246"/>
      <c r="C9" s="222" t="s">
        <v>3218</v>
      </c>
    </row>
    <row r="10" spans="1:3" ht="27.75" customHeight="1">
      <c r="A10" s="245" t="s">
        <v>3224</v>
      </c>
      <c r="B10" s="245"/>
      <c r="C10" s="115">
        <v>87897</v>
      </c>
    </row>
    <row r="11" spans="1:3" ht="27.75" customHeight="1">
      <c r="A11" s="245" t="s">
        <v>3225</v>
      </c>
      <c r="B11" s="245"/>
      <c r="C11" s="115">
        <v>3300</v>
      </c>
    </row>
    <row r="12" spans="1:3" ht="27.75" customHeight="1">
      <c r="A12" s="245" t="s">
        <v>3226</v>
      </c>
      <c r="B12" s="245"/>
      <c r="C12" s="115">
        <v>91197</v>
      </c>
    </row>
    <row r="13" spans="1:3" ht="54.6" customHeight="1">
      <c r="A13" s="247" t="s">
        <v>3227</v>
      </c>
      <c r="B13" s="247"/>
      <c r="C13" s="247"/>
    </row>
  </sheetData>
  <mergeCells count="11">
    <mergeCell ref="A13:C13"/>
    <mergeCell ref="A8:B8"/>
    <mergeCell ref="A10:B10"/>
    <mergeCell ref="A11:B11"/>
    <mergeCell ref="A12:B12"/>
    <mergeCell ref="A9:B9"/>
    <mergeCell ref="A2:C2"/>
    <mergeCell ref="A5:B5"/>
    <mergeCell ref="A7:B7"/>
    <mergeCell ref="A6:B6"/>
    <mergeCell ref="A4:B4"/>
  </mergeCells>
  <phoneticPr fontId="37" type="noConversion"/>
  <pageMargins left="0.62992125984251968" right="0.23622047244094491" top="0.74803149606299213" bottom="0.74803149606299213" header="0.31496062992125984" footer="0.31496062992125984"/>
  <pageSetup paperSize="9" orientation="portrait"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sheetPr>
    <tabColor theme="6" tint="-0.249977111117893"/>
  </sheetPr>
  <dimension ref="A1:C14"/>
  <sheetViews>
    <sheetView workbookViewId="0">
      <selection activeCell="H14" sqref="H14"/>
    </sheetView>
  </sheetViews>
  <sheetFormatPr defaultColWidth="8.75" defaultRowHeight="14.25"/>
  <cols>
    <col min="1" max="1" width="12.875" style="94" customWidth="1"/>
    <col min="2" max="2" width="33.875" style="94" customWidth="1"/>
    <col min="3" max="3" width="35.125" style="94" customWidth="1"/>
    <col min="4" max="16384" width="8.75" style="94"/>
  </cols>
  <sheetData>
    <row r="1" spans="1:3">
      <c r="A1" s="94" t="s">
        <v>3228</v>
      </c>
    </row>
    <row r="2" spans="1:3" ht="29.45" customHeight="1">
      <c r="A2" s="244" t="s">
        <v>3229</v>
      </c>
      <c r="B2" s="244"/>
      <c r="C2" s="244"/>
    </row>
    <row r="3" spans="1:3" ht="25.9" customHeight="1">
      <c r="A3" s="111"/>
      <c r="B3" s="112"/>
      <c r="C3" s="113" t="s">
        <v>3216</v>
      </c>
    </row>
    <row r="4" spans="1:3" ht="29.25" customHeight="1">
      <c r="A4" s="246" t="s">
        <v>3217</v>
      </c>
      <c r="B4" s="246"/>
      <c r="C4" s="222" t="s">
        <v>3218</v>
      </c>
    </row>
    <row r="5" spans="1:3" ht="29.25" customHeight="1">
      <c r="A5" s="245" t="s">
        <v>3230</v>
      </c>
      <c r="B5" s="245"/>
      <c r="C5" s="114">
        <v>315</v>
      </c>
    </row>
    <row r="6" spans="1:3" ht="29.25" customHeight="1">
      <c r="A6" s="245" t="s">
        <v>3231</v>
      </c>
      <c r="B6" s="245"/>
      <c r="C6" s="114">
        <v>0</v>
      </c>
    </row>
    <row r="7" spans="1:3" ht="29.25" customHeight="1">
      <c r="A7" s="245" t="s">
        <v>3232</v>
      </c>
      <c r="B7" s="245"/>
      <c r="C7" s="114">
        <v>0</v>
      </c>
    </row>
    <row r="8" spans="1:3" ht="29.25" customHeight="1">
      <c r="A8" s="245" t="s">
        <v>3233</v>
      </c>
      <c r="B8" s="245"/>
      <c r="C8" s="114">
        <v>315</v>
      </c>
    </row>
    <row r="9" spans="1:3" ht="29.25" customHeight="1">
      <c r="A9" s="246" t="s">
        <v>3223</v>
      </c>
      <c r="B9" s="246"/>
      <c r="C9" s="222" t="s">
        <v>3218</v>
      </c>
    </row>
    <row r="10" spans="1:3" ht="29.25" customHeight="1">
      <c r="A10" s="245" t="s">
        <v>3234</v>
      </c>
      <c r="B10" s="245"/>
      <c r="C10" s="115">
        <v>315</v>
      </c>
    </row>
    <row r="11" spans="1:3" ht="29.25" customHeight="1">
      <c r="A11" s="245" t="s">
        <v>3235</v>
      </c>
      <c r="B11" s="245"/>
      <c r="C11" s="115">
        <v>0</v>
      </c>
    </row>
    <row r="12" spans="1:3" ht="29.25" customHeight="1">
      <c r="A12" s="245" t="s">
        <v>3236</v>
      </c>
      <c r="B12" s="245"/>
      <c r="C12" s="115">
        <v>315</v>
      </c>
    </row>
    <row r="13" spans="1:3">
      <c r="A13" s="111"/>
      <c r="B13" s="111"/>
      <c r="C13" s="111"/>
    </row>
    <row r="14" spans="1:3" ht="49.9" customHeight="1">
      <c r="A14" s="248" t="s">
        <v>3227</v>
      </c>
      <c r="B14" s="248"/>
      <c r="C14" s="248"/>
    </row>
  </sheetData>
  <mergeCells count="11">
    <mergeCell ref="A14:C14"/>
    <mergeCell ref="A8:B8"/>
    <mergeCell ref="A10:B10"/>
    <mergeCell ref="A11:B11"/>
    <mergeCell ref="A12:B12"/>
    <mergeCell ref="A9:B9"/>
    <mergeCell ref="A2:C2"/>
    <mergeCell ref="A5:B5"/>
    <mergeCell ref="A7:B7"/>
    <mergeCell ref="A6:B6"/>
    <mergeCell ref="A4:B4"/>
  </mergeCells>
  <phoneticPr fontId="37" type="noConversion"/>
  <pageMargins left="0.62992125984251968" right="0.23622047244094491" top="0.74803149606299213" bottom="0.74803149606299213" header="0.31496062992125984" footer="0.31496062992125984"/>
  <pageSetup paperSize="9" orientation="portrait"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15</vt:i4>
      </vt:variant>
    </vt:vector>
  </HeadingPairs>
  <TitlesOfParts>
    <vt:vector size="32" baseType="lpstr">
      <vt:lpstr>目录</vt:lpstr>
      <vt:lpstr>附表1-1</vt:lpstr>
      <vt:lpstr>附表1-2</vt:lpstr>
      <vt:lpstr>附表1-4</vt:lpstr>
      <vt:lpstr>附表1-5</vt:lpstr>
      <vt:lpstr>附表1-6</vt:lpstr>
      <vt:lpstr>附表1-7</vt:lpstr>
      <vt:lpstr>附表1-8</vt:lpstr>
      <vt:lpstr>附表1-11</vt:lpstr>
      <vt:lpstr>附表1-12</vt:lpstr>
      <vt:lpstr>附表1-13</vt:lpstr>
      <vt:lpstr>附表1-16</vt:lpstr>
      <vt:lpstr>附表1-17</vt:lpstr>
      <vt:lpstr>附表1-20</vt:lpstr>
      <vt:lpstr>附表1-21</vt:lpstr>
      <vt:lpstr>附表5-1</vt:lpstr>
      <vt:lpstr>附表5-3</vt:lpstr>
      <vt:lpstr>目录!Print_Area</vt:lpstr>
      <vt:lpstr>'附表1-1'!Print_Titles</vt:lpstr>
      <vt:lpstr>'附表1-11'!Print_Titles</vt:lpstr>
      <vt:lpstr>'附表1-12'!Print_Titles</vt:lpstr>
      <vt:lpstr>'附表1-13'!Print_Titles</vt:lpstr>
      <vt:lpstr>'附表1-16'!Print_Titles</vt:lpstr>
      <vt:lpstr>'附表1-17'!Print_Titles</vt:lpstr>
      <vt:lpstr>'附表1-2'!Print_Titles</vt:lpstr>
      <vt:lpstr>'附表1-20'!Print_Titles</vt:lpstr>
      <vt:lpstr>'附表1-21'!Print_Titles</vt:lpstr>
      <vt:lpstr>'附表1-4'!Print_Titles</vt:lpstr>
      <vt:lpstr>'附表1-5'!Print_Titles</vt:lpstr>
      <vt:lpstr>'附表1-6'!Print_Titles</vt:lpstr>
      <vt:lpstr>'附表1-7'!Print_Titles</vt:lpstr>
      <vt:lpstr>'附表1-8'!Print_Titles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梁琳</cp:lastModifiedBy>
  <cp:lastPrinted>2019-01-11T03:11:38Z</cp:lastPrinted>
  <dcterms:created xsi:type="dcterms:W3CDTF">2008-01-10T09:59:00Z</dcterms:created>
  <dcterms:modified xsi:type="dcterms:W3CDTF">2020-06-11T09:45:34Z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2052-9.1.0.4636</vt:lpwstr>
  </property>
</Properties>
</file>