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9320" windowHeight="13140" tabRatio="861" activeTab="0"/>
  </bookViews>
  <sheets>
    <sheet name="封面" sheetId="1" r:id="rId1"/>
    <sheet name="全区一般公共预算收入" sheetId="2" r:id="rId2"/>
    <sheet name="本级一般公共预算收入" sheetId="3" r:id="rId3"/>
    <sheet name="全区支出 " sheetId="4" r:id="rId4"/>
    <sheet name="区本级支出含省市专项" sheetId="5" r:id="rId5"/>
    <sheet name="区本级支出" sheetId="6" r:id="rId6"/>
    <sheet name="提前下达专项支出" sheetId="7" r:id="rId7"/>
    <sheet name="经济分类" sheetId="8" r:id="rId8"/>
    <sheet name="平衡情况" sheetId="9" r:id="rId9"/>
    <sheet name="基金" sheetId="10" r:id="rId10"/>
    <sheet name="国有资本经营预算收支总表" sheetId="11" r:id="rId11"/>
    <sheet name="社会保险基金预算" sheetId="12" r:id="rId12"/>
    <sheet name="基本养老保险基础资料表" sheetId="13" r:id="rId13"/>
    <sheet name="Sheet1" sheetId="14" r:id="rId14"/>
    <sheet name="Sheet2" sheetId="15" r:id="rId15"/>
    <sheet name="Sheet3" sheetId="16" r:id="rId16"/>
  </sheets>
  <externalReferences>
    <externalReference r:id="rId19"/>
    <externalReference r:id="rId20"/>
    <externalReference r:id="rId21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Area" localSheetId="2">'本级一般公共预算收入'!$A$1:$E$36</definedName>
    <definedName name="_xlnm.Print_Area" localSheetId="10">'国有资本经营预算收支总表'!$A$1:$F$21</definedName>
    <definedName name="_xlnm.Print_Area" localSheetId="12">'基本养老保险基础资料表'!$A$1:$H$14</definedName>
    <definedName name="_xlnm.Print_Area" localSheetId="9">'基金'!$A$1:$C$35</definedName>
    <definedName name="_xlnm.Print_Area" localSheetId="7">'经济分类'!$A$2:$J$25</definedName>
    <definedName name="_xlnm.Print_Area" localSheetId="8">'平衡情况'!$A$1:$C$34</definedName>
    <definedName name="_xlnm.Print_Area" localSheetId="5">'区本级支出'!$A$1:$E$27</definedName>
    <definedName name="_xlnm.Print_Area" localSheetId="4">'区本级支出含省市专项'!$A$1:$E$27</definedName>
    <definedName name="_xlnm.Print_Area" localSheetId="1">'全区一般公共预算收入'!$A$1:$E$36</definedName>
    <definedName name="_xlnm.Print_Area" localSheetId="3">'全区支出 '!$A$1:$E$27</definedName>
    <definedName name="_xlnm.Print_Area" localSheetId="11">'社会保险基金预算'!$A$1:$T$14</definedName>
    <definedName name="_xlnm.Print_Area" localSheetId="6">'提前下达专项支出'!$A$1:$B$27</definedName>
    <definedName name="_xlnm.Print_Titles">#N/A</definedName>
    <definedName name="XT_DN">2001</definedName>
    <definedName name="XT_DY">2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fullCalcOnLoad="1"/>
</workbook>
</file>

<file path=xl/comments9.xml><?xml version="1.0" encoding="utf-8"?>
<comments xmlns="http://schemas.openxmlformats.org/spreadsheetml/2006/main">
  <authors>
    <author>局领导/罗足娇</author>
    <author>预算股/林新有</author>
    <author>预算股/余秋兰</author>
  </authors>
  <commentList>
    <comment ref="B8" authorId="0">
      <text>
        <r>
          <rPr>
            <b/>
            <sz val="9"/>
            <rFont val="宋体"/>
            <family val="0"/>
          </rPr>
          <t>局领导/罗足娇:</t>
        </r>
        <r>
          <rPr>
            <sz val="9"/>
            <rFont val="宋体"/>
            <family val="0"/>
          </rPr>
          <t xml:space="preserve">
增值税944+所得税646+燃油税改243+46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预算股/林新有:生均公用经614万、中小学教师津贴676
</t>
        </r>
        <r>
          <rPr>
            <sz val="9"/>
            <rFont val="宋体"/>
            <family val="0"/>
          </rPr>
          <t xml:space="preserve">
</t>
        </r>
      </text>
    </comment>
    <comment ref="B12" authorId="0">
      <text>
        <r>
          <rPr>
            <b/>
            <sz val="9"/>
            <rFont val="宋体"/>
            <family val="0"/>
          </rPr>
          <t>局领导/罗足娇:</t>
        </r>
        <r>
          <rPr>
            <sz val="9"/>
            <rFont val="宋体"/>
            <family val="0"/>
          </rPr>
          <t xml:space="preserve">
农村税改补助807万、国有农场79万、五员60万、提高要村级组织41
</t>
        </r>
      </text>
    </comment>
    <comment ref="B15" authorId="1">
      <text>
        <r>
          <rPr>
            <b/>
            <sz val="9"/>
            <rFont val="宋体"/>
            <family val="0"/>
          </rPr>
          <t>预算股/林新有:</t>
        </r>
        <r>
          <rPr>
            <sz val="9"/>
            <rFont val="宋体"/>
            <family val="0"/>
          </rPr>
          <t xml:space="preserve">
农村卫技人员24,+143+300
</t>
        </r>
      </text>
    </comment>
    <comment ref="B16" authorId="2">
      <text>
        <r>
          <rPr>
            <b/>
            <sz val="9"/>
            <rFont val="宋体"/>
            <family val="0"/>
          </rPr>
          <t>预算股/余秋兰:</t>
        </r>
        <r>
          <rPr>
            <sz val="9"/>
            <rFont val="宋体"/>
            <family val="0"/>
          </rPr>
          <t xml:space="preserve">
46+225+357+23+863+265.79</t>
        </r>
      </text>
    </comment>
    <comment ref="B26" authorId="0">
      <text>
        <r>
          <rPr>
            <b/>
            <sz val="9"/>
            <rFont val="宋体"/>
            <family val="0"/>
          </rPr>
          <t>局领导/罗足娇:</t>
        </r>
        <r>
          <rPr>
            <sz val="9"/>
            <rFont val="宋体"/>
            <family val="0"/>
          </rPr>
          <t xml:space="preserve">
1748-62（社区人员经费）+医疗保障中心机构上收110+一级环卫上收188-交通执法26万</t>
        </r>
      </text>
    </comment>
  </commentList>
</comments>
</file>

<file path=xl/sharedStrings.xml><?xml version="1.0" encoding="utf-8"?>
<sst xmlns="http://schemas.openxmlformats.org/spreadsheetml/2006/main" count="451" uniqueCount="358">
  <si>
    <t>附表</t>
  </si>
  <si>
    <t>三    元    区</t>
  </si>
  <si>
    <t>2016年预算表（草案）</t>
  </si>
  <si>
    <t>三元区财政局</t>
  </si>
  <si>
    <t>2016年全区一般公共预算收入预算表(代编)</t>
  </si>
  <si>
    <t>单位：万元</t>
  </si>
  <si>
    <t>项    目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</si>
  <si>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年代编数</t>
    </r>
  </si>
  <si>
    <t>比上年情况</t>
  </si>
  <si>
    <t>增减</t>
  </si>
  <si>
    <t>增减%</t>
  </si>
  <si>
    <t>地方一般公共预算收入</t>
  </si>
  <si>
    <t>税收收入</t>
  </si>
  <si>
    <t>增值税</t>
  </si>
  <si>
    <t>其中：改征增值税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</si>
  <si>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</si>
  <si>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</si>
  <si>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</si>
  <si>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</si>
  <si>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</si>
  <si>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</si>
  <si>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</si>
  <si>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</si>
  <si>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</si>
  <si>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</si>
  <si>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</si>
  <si>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</si>
  <si>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</si>
  <si>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</si>
  <si>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</si>
  <si>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</si>
  <si>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</si>
  <si>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</si>
  <si>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</si>
  <si>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</si>
  <si>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其中：改征增值税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</si>
  <si>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</si>
  <si>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t>散装水泥专项资金收入</t>
  </si>
  <si>
    <t>墙体材料专项基金收入</t>
  </si>
  <si>
    <t>土地收益基金收入</t>
  </si>
  <si>
    <t>城市基础设施配套费收入</t>
  </si>
  <si>
    <t>其他基金收入</t>
  </si>
  <si>
    <t>农业土地开发资金收入</t>
  </si>
  <si>
    <t>本年基金收入小计</t>
  </si>
  <si>
    <t xml:space="preserve">    文化体育与传媒支出</t>
  </si>
  <si>
    <t xml:space="preserve">    社会保障与就业</t>
  </si>
  <si>
    <t xml:space="preserve">    城乡社区事务支出</t>
  </si>
  <si>
    <t xml:space="preserve">    农林水事务支出</t>
  </si>
  <si>
    <t xml:space="preserve">    商业服务业等管理事务</t>
  </si>
  <si>
    <t xml:space="preserve">    资源勘探电力信息等事务</t>
  </si>
  <si>
    <t xml:space="preserve">    其他支出</t>
  </si>
  <si>
    <t>单位：万元</t>
  </si>
  <si>
    <t>项    目</t>
  </si>
  <si>
    <t>全区</t>
  </si>
  <si>
    <t>本级</t>
  </si>
  <si>
    <t>散装水泥专项资金收入</t>
  </si>
  <si>
    <t>新型墙体材料专项基金收入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</si>
  <si>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</si>
  <si>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</si>
  <si>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</si>
  <si>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</si>
  <si>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国有土地使用权出让金收入</t>
  </si>
  <si>
    <t>彩票公益金收入</t>
  </si>
  <si>
    <t>城市基础设施配套费收入</t>
  </si>
  <si>
    <t>其他政府性基金收入</t>
  </si>
  <si>
    <t>本年基金收入小计</t>
  </si>
  <si>
    <t>加：上年基金结余收入</t>
  </si>
  <si>
    <t xml:space="preserve">    补助收入</t>
  </si>
  <si>
    <t xml:space="preserve">    调入资金</t>
  </si>
  <si>
    <t>基金收入总计</t>
  </si>
  <si>
    <t>教育支出</t>
  </si>
  <si>
    <t>文化体育与传媒支出</t>
  </si>
  <si>
    <t>社会保障与就业支出</t>
  </si>
  <si>
    <t>城乡社区支出</t>
  </si>
  <si>
    <t>农林水支出</t>
  </si>
  <si>
    <t>交通运输支出</t>
  </si>
  <si>
    <t>资源勘探信息等支出</t>
  </si>
  <si>
    <t>其他支出</t>
  </si>
  <si>
    <t>本年基金支出小计</t>
  </si>
  <si>
    <t>加：上解支出</t>
  </si>
  <si>
    <t xml:space="preserve">    补助下级支出</t>
  </si>
  <si>
    <t xml:space="preserve">    调出资金</t>
  </si>
  <si>
    <t xml:space="preserve">    基金滚存结余</t>
  </si>
  <si>
    <t>基金支出总计</t>
  </si>
  <si>
    <t>项  目</t>
  </si>
  <si>
    <t>其中</t>
  </si>
  <si>
    <t>城乡居民基本养老保险基金</t>
  </si>
  <si>
    <t>机关养老保险基金</t>
  </si>
  <si>
    <t>统筹  层次</t>
  </si>
  <si>
    <t>收  入</t>
  </si>
  <si>
    <t>支  出</t>
  </si>
  <si>
    <t>结余</t>
  </si>
  <si>
    <t>收入</t>
  </si>
  <si>
    <t>支出</t>
  </si>
  <si>
    <t>合计</t>
  </si>
  <si>
    <t>其中</t>
  </si>
  <si>
    <t>比上  年执       行数　　　　　　　　增长%</t>
  </si>
  <si>
    <t>比上       年执   行数　　　　增长%</t>
  </si>
  <si>
    <t>保险费　　　　　　　　　　　收入</t>
  </si>
  <si>
    <t>财政       补贴  　　　　　　　收入</t>
  </si>
  <si>
    <t>利息          收入</t>
  </si>
  <si>
    <t>转移    收入</t>
  </si>
  <si>
    <t>转移    支出</t>
  </si>
  <si>
    <t>保险费　　　　　　　　　收入</t>
  </si>
  <si>
    <t>财政       补贴　　　　　　　　　　　　收入</t>
  </si>
  <si>
    <t>利息　　　　　　　　　收入</t>
  </si>
  <si>
    <t>转移　　　收入</t>
  </si>
  <si>
    <t>区级统筹</t>
  </si>
  <si>
    <t>合   计</t>
  </si>
  <si>
    <t>单位：万元</t>
  </si>
  <si>
    <t>收入总计</t>
  </si>
  <si>
    <t>增加</t>
  </si>
  <si>
    <t>单位：万元</t>
  </si>
  <si>
    <t>项    目</t>
  </si>
  <si>
    <t>增幅（%）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</si>
  <si>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</si>
  <si>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</si>
  <si>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</si>
  <si>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</si>
  <si>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</si>
  <si>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</si>
  <si>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</si>
  <si>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</si>
  <si>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</si>
  <si>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</si>
  <si>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</si>
  <si>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</si>
  <si>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</si>
  <si>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</si>
  <si>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</si>
  <si>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</si>
  <si>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</si>
  <si>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十八、预备费</t>
  </si>
  <si>
    <t>十九、国债还本付息支出</t>
  </si>
  <si>
    <t>二十、其他支出</t>
  </si>
  <si>
    <t>合  计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</si>
  <si>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年预算数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</si>
  <si>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</si>
  <si>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t>2016年省市专项提前下达一般公共预算支出预算表</t>
  </si>
  <si>
    <t>金额</t>
  </si>
  <si>
    <t>项      目</t>
  </si>
  <si>
    <t>单位</t>
  </si>
  <si>
    <t>项               目</t>
  </si>
  <si>
    <t>一、企业职工基本养老保险</t>
  </si>
  <si>
    <t>×</t>
  </si>
  <si>
    <t>（四）缴费率</t>
  </si>
  <si>
    <t>%</t>
  </si>
  <si>
    <t>（一）参保人数</t>
  </si>
  <si>
    <t>人</t>
  </si>
  <si>
    <t>（五）以个人身份参保情况</t>
  </si>
  <si>
    <t>　  1、在职职工</t>
  </si>
  <si>
    <t>　  1、参保人数</t>
  </si>
  <si>
    <t>　　2、离退休人员</t>
  </si>
  <si>
    <t>　　    （1）离休人员</t>
  </si>
  <si>
    <t>　　    （2）退休、退职人员</t>
  </si>
  <si>
    <t>（二）实际缴费人数</t>
  </si>
  <si>
    <t>（三）缴费基数总额</t>
  </si>
  <si>
    <t>（一）16－59周岁参保缴费人数</t>
  </si>
  <si>
    <t>　　1、单位</t>
  </si>
  <si>
    <t>元</t>
  </si>
  <si>
    <t>（二）养老金领取人员</t>
  </si>
  <si>
    <t>　　2、个人</t>
  </si>
  <si>
    <t>二、机关养老保险</t>
  </si>
  <si>
    <t>（一）参保缴费人数</t>
  </si>
  <si>
    <t>（二）养老金领取人员</t>
  </si>
  <si>
    <t>三、城乡居民社会养老保险</t>
  </si>
  <si>
    <t>2016年城乡居民养老保险基础资料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</si>
  <si>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年执行数</t>
    </r>
  </si>
  <si>
    <t>收          入</t>
  </si>
  <si>
    <t>支          出</t>
  </si>
  <si>
    <t>项   目</t>
  </si>
  <si>
    <t>项  目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</si>
  <si>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</si>
  <si>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</si>
  <si>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</si>
  <si>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</si>
  <si>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</si>
  <si>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</si>
  <si>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</si>
  <si>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四、节能环保支出</t>
  </si>
  <si>
    <t>五、其他国有资本经营预算收入</t>
  </si>
  <si>
    <t>五、城乡社区支出</t>
  </si>
  <si>
    <t>六、农林水支出</t>
  </si>
  <si>
    <t>七、交通运输支出</t>
  </si>
  <si>
    <t>八、资源勘探电力信息等支出</t>
  </si>
  <si>
    <t>九、商业服务业等支出</t>
  </si>
  <si>
    <t>十、其他支出</t>
  </si>
  <si>
    <t>十一、转移性支出</t>
  </si>
  <si>
    <t>本年收入合计</t>
  </si>
  <si>
    <t>本年支出合计</t>
  </si>
  <si>
    <t>上年结转</t>
  </si>
  <si>
    <t>结转下年</t>
  </si>
  <si>
    <t>支出总计</t>
  </si>
  <si>
    <t>2016年三元区国有资本经营收支预算情况表</t>
  </si>
  <si>
    <r>
      <t>2</t>
    </r>
    <r>
      <rPr>
        <sz val="12"/>
        <rFont val="宋体"/>
        <family val="0"/>
      </rPr>
      <t>015年</t>
    </r>
    <r>
      <rPr>
        <sz val="12"/>
        <rFont val="宋体"/>
        <family val="0"/>
      </rPr>
      <t>执行数</t>
    </r>
  </si>
  <si>
    <r>
      <t>2</t>
    </r>
    <r>
      <rPr>
        <sz val="12"/>
        <rFont val="宋体"/>
        <family val="0"/>
      </rPr>
      <t>016年</t>
    </r>
    <r>
      <rPr>
        <sz val="12"/>
        <rFont val="宋体"/>
        <family val="0"/>
      </rPr>
      <t>预算数</t>
    </r>
  </si>
  <si>
    <t>十九、债务付息支出</t>
  </si>
  <si>
    <t>2016年全区及区本级政府性基金收支预算表</t>
  </si>
  <si>
    <t>预计2016年终滚存结余</t>
  </si>
  <si>
    <t>其他税收</t>
  </si>
  <si>
    <t>2016年区本级一般公共预算收入预算表</t>
  </si>
  <si>
    <t>单位：万元</t>
  </si>
  <si>
    <t>项    目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</si>
  <si>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年完成数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</si>
  <si>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</si>
  <si>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t>比上年情况</t>
  </si>
  <si>
    <t>增减</t>
  </si>
  <si>
    <t>增减%</t>
  </si>
  <si>
    <t>地方一般公共预算收入</t>
  </si>
  <si>
    <t>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</si>
  <si>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</si>
  <si>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</si>
  <si>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</si>
  <si>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</si>
  <si>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</si>
  <si>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</si>
  <si>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</si>
  <si>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</si>
  <si>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</si>
  <si>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</si>
  <si>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</si>
  <si>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</si>
  <si>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</si>
  <si>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</si>
  <si>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</si>
  <si>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</si>
  <si>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</si>
  <si>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</si>
  <si>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</si>
  <si>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</si>
  <si>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</si>
  <si>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</si>
  <si>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2015年实际完成数</t>
  </si>
  <si>
    <t>一般公共预算总收入</t>
  </si>
  <si>
    <t>　中央级收入</t>
  </si>
  <si>
    <t>　　　上划中央增值税</t>
  </si>
  <si>
    <t>　　　消费税</t>
  </si>
  <si>
    <t>　　　上划中央企业所得税</t>
  </si>
  <si>
    <t>　　　上划中央个人所得税</t>
  </si>
  <si>
    <t>　　中央级收入</t>
  </si>
  <si>
    <t>　　　　上划中央增值税</t>
  </si>
  <si>
    <t>　　　　消费税</t>
  </si>
  <si>
    <t>　　　　上划中央企业所得税</t>
  </si>
  <si>
    <t>　　　　上划中央个人所得税</t>
  </si>
  <si>
    <t>单位：万元</t>
  </si>
  <si>
    <t>项    目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</si>
  <si>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年预算数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</si>
  <si>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</si>
  <si>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t>比上年情况</t>
  </si>
  <si>
    <t>增幅（%）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</si>
  <si>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</si>
  <si>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</si>
  <si>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</si>
  <si>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</si>
  <si>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</si>
  <si>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</si>
  <si>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</si>
  <si>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</si>
  <si>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</si>
  <si>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</si>
  <si>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</si>
  <si>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</si>
  <si>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</si>
  <si>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</si>
  <si>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</si>
  <si>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</si>
  <si>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</si>
  <si>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十八、预备费</t>
  </si>
  <si>
    <t>二十、其他支出</t>
  </si>
  <si>
    <t>合  计</t>
  </si>
  <si>
    <t>十九、债务付息支出</t>
  </si>
  <si>
    <t>2016年一般公共预算收支平衡预算表</t>
  </si>
  <si>
    <t>单位：万元</t>
  </si>
  <si>
    <t>项                         目</t>
  </si>
  <si>
    <t>全区</t>
  </si>
  <si>
    <t>本级</t>
  </si>
  <si>
    <t>地方公共财政收入</t>
  </si>
  <si>
    <t>加：1.转移性收入</t>
  </si>
  <si>
    <t xml:space="preserve"> 返还性收入</t>
  </si>
  <si>
    <t xml:space="preserve"> 革命老区转移支付</t>
  </si>
  <si>
    <t xml:space="preserve"> 调整工资转移支付补助收入</t>
  </si>
  <si>
    <t xml:space="preserve"> 义务教育省市补助收入</t>
  </si>
  <si>
    <t xml:space="preserve"> 农村税费改革转移支付补助</t>
  </si>
  <si>
    <t xml:space="preserve"> 成品油价格和税费改革转移支付补助收入</t>
  </si>
  <si>
    <t xml:space="preserve"> 基层公检法司转移支付收入</t>
  </si>
  <si>
    <t xml:space="preserve"> 其他财力性转移支付收入</t>
  </si>
  <si>
    <t xml:space="preserve"> 基本养老保险和低保等转移支付补助</t>
  </si>
  <si>
    <t xml:space="preserve"> 基本财力保障补助</t>
  </si>
  <si>
    <t xml:space="preserve"> 生态保护转移支付</t>
  </si>
  <si>
    <t xml:space="preserve"> 专项补助收入</t>
  </si>
  <si>
    <r>
      <t xml:space="preserve">    </t>
    </r>
    <r>
      <rPr>
        <sz val="12"/>
        <rFont val="宋体"/>
        <family val="0"/>
      </rPr>
      <t>2.上年结余收入</t>
    </r>
  </si>
  <si>
    <r>
      <t xml:space="preserve">    </t>
    </r>
    <r>
      <rPr>
        <sz val="12"/>
        <rFont val="宋体"/>
        <family val="0"/>
      </rPr>
      <t>3.预算稳定调节基金</t>
    </r>
  </si>
  <si>
    <r>
      <t xml:space="preserve">    </t>
    </r>
    <r>
      <rPr>
        <sz val="12"/>
        <rFont val="宋体"/>
        <family val="0"/>
      </rPr>
      <t>4.下级上解收入</t>
    </r>
  </si>
  <si>
    <t>收入总计</t>
  </si>
  <si>
    <t>公共财政支出</t>
  </si>
  <si>
    <r>
      <t>加：1</t>
    </r>
    <r>
      <rPr>
        <sz val="12"/>
        <rFont val="宋体"/>
        <family val="0"/>
      </rPr>
      <t>.上解上级支出</t>
    </r>
  </si>
  <si>
    <t xml:space="preserve"> 原体制上解</t>
  </si>
  <si>
    <t xml:space="preserve"> 超基数上解</t>
  </si>
  <si>
    <t xml:space="preserve"> 专项上解</t>
  </si>
  <si>
    <t xml:space="preserve"> 其他上解</t>
  </si>
  <si>
    <r>
      <t xml:space="preserve">    </t>
    </r>
    <r>
      <rPr>
        <sz val="12"/>
        <rFont val="宋体"/>
        <family val="0"/>
      </rPr>
      <t>2.补助下级支出</t>
    </r>
  </si>
  <si>
    <t>支出总计</t>
  </si>
  <si>
    <t xml:space="preserve">            预算稳定调节基金</t>
  </si>
  <si>
    <t>年终滚存结余</t>
  </si>
  <si>
    <t>其中：净结余</t>
  </si>
  <si>
    <t>单位：万元</t>
  </si>
  <si>
    <t>项    目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</si>
  <si>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年预算数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</si>
  <si>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</si>
  <si>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t>比上年情况</t>
  </si>
  <si>
    <t>增幅（%）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</si>
  <si>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</si>
  <si>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</si>
  <si>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</si>
  <si>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</si>
  <si>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</si>
  <si>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</si>
  <si>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</si>
  <si>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</si>
  <si>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</si>
  <si>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</si>
  <si>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</si>
  <si>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</si>
  <si>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</si>
  <si>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</si>
  <si>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</si>
  <si>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</si>
  <si>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</si>
  <si>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十八、预备费</t>
  </si>
  <si>
    <t>十九、债务付息支出</t>
  </si>
  <si>
    <t>二十、其他支出</t>
  </si>
  <si>
    <t>合  计</t>
  </si>
  <si>
    <t>2016年全区一般公共预算支出预算表(代编含省市专项提前下达)</t>
  </si>
  <si>
    <t>2016年区本级一般公共预算支出预算表（含省市专项提前下达）</t>
  </si>
  <si>
    <t>2016年区本级一般公共预算支出预算表（不含省市专项提前下达）</t>
  </si>
  <si>
    <t>表二</t>
  </si>
  <si>
    <t>表一</t>
  </si>
  <si>
    <t>表三</t>
  </si>
  <si>
    <t>表四</t>
  </si>
  <si>
    <t>表四（1）</t>
  </si>
  <si>
    <t>表四（2）</t>
  </si>
  <si>
    <t>表五</t>
  </si>
  <si>
    <t>表七</t>
  </si>
  <si>
    <t>表九</t>
  </si>
  <si>
    <t>2017年三元区社会保险基金预算表</t>
  </si>
  <si>
    <t>2015年执行数</t>
  </si>
  <si>
    <t>2016年预算数</t>
  </si>
  <si>
    <t>其他资本性支出</t>
  </si>
  <si>
    <t>基本建设支出</t>
  </si>
  <si>
    <t>债务利息支出</t>
  </si>
  <si>
    <t>对企事业单位的补助</t>
  </si>
  <si>
    <t>对个人和家庭的补助支出</t>
  </si>
  <si>
    <t>商品和服务支出</t>
  </si>
  <si>
    <t>工资福利支出</t>
  </si>
  <si>
    <t>表六</t>
  </si>
  <si>
    <t>2016年区本级一般公共预算支出经济分类情况表</t>
  </si>
  <si>
    <t>表八</t>
  </si>
  <si>
    <t>表十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</si>
</sst>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#,##0_ "/>
    <numFmt numFmtId="187" formatCode="#,##0.000_ "/>
    <numFmt numFmtId="188" formatCode="#,##0;\-#,##0;&quot;-&quot;"/>
    <numFmt numFmtId="189" formatCode="#,##0;\(#,##0\)"/>
    <numFmt numFmtId="190" formatCode="_-&quot;$&quot;* #,##0_-;\-&quot;$&quot;* #,##0_-;_-&quot;$&quot;* &quot;-&quot;_-;_-@_-"/>
    <numFmt numFmtId="191" formatCode="_(&quot;$&quot;* #,##0.00_);_(&quot;$&quot;* \(#,##0.00\);_(&quot;$&quot;* &quot;-&quot;??_);_(@_)"/>
    <numFmt numFmtId="192" formatCode="\$#,##0.00;\(\$#,##0.00\)"/>
    <numFmt numFmtId="193" formatCode="\$#,##0;\(\$#,##0\)"/>
    <numFmt numFmtId="194" formatCode="_-* #,##0.0000_-;\-* #,##0.0000_-;_-* &quot;-&quot;??_-;_-@_-"/>
    <numFmt numFmtId="195" formatCode="0.0"/>
    <numFmt numFmtId="196" formatCode="0.0_ "/>
    <numFmt numFmtId="197" formatCode="#,##0.0_ "/>
    <numFmt numFmtId="198" formatCode="&quot;$&quot;\ #,##0.00_-;[Red]&quot;$&quot;\ #,##0.00\-"/>
    <numFmt numFmtId="199" formatCode="&quot;$&quot;#,##0.00_);[Red]\(&quot;$&quot;#,##0.00\)"/>
    <numFmt numFmtId="200" formatCode="&quot;$&quot;\ #,##0_-;[Red]&quot;$&quot;\ #,##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#,##0.0_);\(#,##0.0\)"/>
    <numFmt numFmtId="204" formatCode="yy\.mm\.dd"/>
    <numFmt numFmtId="205" formatCode="&quot;$&quot;#,##0_);[Red]\(&quot;$&quot;#,##0\)"/>
    <numFmt numFmtId="206" formatCode="_(&quot;$&quot;* #,##0_);_(&quot;$&quot;* \(#,##0\);_(&quot;$&quot;* &quot;-&quot;_);_(@_)"/>
    <numFmt numFmtId="207" formatCode="0_);[Red]\(0\)"/>
    <numFmt numFmtId="208" formatCode="_ * #,##0.00_ ;_ * \-#,##0.00_ ;_ * &quot;-&quot;_ ;_ @_ "/>
    <numFmt numFmtId="209" formatCode="#,##0_);[Red]\(#,##0\)"/>
    <numFmt numFmtId="210" formatCode="0.00_);[Red]\(0.00\)"/>
    <numFmt numFmtId="211" formatCode="#,##0.00_ "/>
    <numFmt numFmtId="212" formatCode="#,##0_ ;[Red]\-#,##0\ "/>
    <numFmt numFmtId="213" formatCode="_(* #,##0.00_);_(* \(#,##0.00\);_(* &quot;-&quot;??_);_(@_)"/>
    <numFmt numFmtId="214" formatCode="yyyy&quot;年&quot;m&quot;月&quot;d&quot;日&quot;;@"/>
    <numFmt numFmtId="215" formatCode="#,##0.00_);[Red]\(#,##0.00\)"/>
    <numFmt numFmtId="216" formatCode="#,##0_ ;\-#,##0;;"/>
    <numFmt numFmtId="217" formatCode="#,##0.00_ ;\-#,##0.00;;"/>
    <numFmt numFmtId="218" formatCode="yyyy&quot;年&quot;m&quot;月&quot;;@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000_ "/>
    <numFmt numFmtId="224" formatCode="0.000_ "/>
    <numFmt numFmtId="225" formatCode="0.00000_ "/>
    <numFmt numFmtId="226" formatCode="#,###,###,##0"/>
    <numFmt numFmtId="227" formatCode="0.000000_ "/>
    <numFmt numFmtId="228" formatCode="0.0_);[Red]\(0.0\)"/>
    <numFmt numFmtId="229" formatCode="0;_鐀"/>
  </numFmts>
  <fonts count="75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i/>
      <sz val="12"/>
      <name val="新細明體"/>
      <family val="1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1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b/>
      <sz val="12"/>
      <name val="宋体"/>
      <family val="0"/>
    </font>
    <font>
      <sz val="16"/>
      <name val="黑体"/>
      <family val="0"/>
    </font>
    <font>
      <sz val="22"/>
      <name val="黑体"/>
      <family val="0"/>
    </font>
    <font>
      <sz val="26"/>
      <name val="黑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8"/>
      <name val="黑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宋体"/>
      <family val="0"/>
    </font>
    <font>
      <sz val="11"/>
      <name val="Arial"/>
      <family val="2"/>
    </font>
    <font>
      <sz val="9"/>
      <name val="仿宋_GB2312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3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0">
      <alignment/>
      <protection locked="0"/>
    </xf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horizontal="center" wrapText="1"/>
      <protection locked="0"/>
    </xf>
    <xf numFmtId="188" fontId="10" fillId="0" borderId="0" applyFill="0" applyBorder="0" applyAlignment="0">
      <protection/>
    </xf>
    <xf numFmtId="0" fontId="1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9" fontId="11" fillId="0" borderId="0">
      <alignment/>
      <protection/>
    </xf>
    <xf numFmtId="183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2" fontId="11" fillId="0" borderId="0">
      <alignment/>
      <protection/>
    </xf>
    <xf numFmtId="0" fontId="12" fillId="0" borderId="0" applyProtection="0">
      <alignment/>
    </xf>
    <xf numFmtId="193" fontId="11" fillId="0" borderId="0">
      <alignment/>
      <protection/>
    </xf>
    <xf numFmtId="0" fontId="0" fillId="0" borderId="0">
      <alignment/>
      <protection/>
    </xf>
    <xf numFmtId="2" fontId="12" fillId="0" borderId="0" applyProtection="0">
      <alignment/>
    </xf>
    <xf numFmtId="0" fontId="1" fillId="0" borderId="0">
      <alignment/>
      <protection/>
    </xf>
    <xf numFmtId="0" fontId="13" fillId="19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 applyProtection="0">
      <alignment/>
    </xf>
    <xf numFmtId="0" fontId="14" fillId="0" borderId="0" applyProtection="0">
      <alignment/>
    </xf>
    <xf numFmtId="0" fontId="13" fillId="18" borderId="3" applyNumberFormat="0" applyBorder="0" applyAlignment="0" applyProtection="0"/>
    <xf numFmtId="203" fontId="16" fillId="21" borderId="0">
      <alignment/>
      <protection/>
    </xf>
    <xf numFmtId="203" fontId="17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1" fillId="0" borderId="0">
      <alignment/>
      <protection/>
    </xf>
    <xf numFmtId="37" fontId="18" fillId="0" borderId="0">
      <alignment/>
      <protection/>
    </xf>
    <xf numFmtId="0" fontId="16" fillId="0" borderId="0">
      <alignment/>
      <protection/>
    </xf>
    <xf numFmtId="200" fontId="1" fillId="0" borderId="0">
      <alignment/>
      <protection/>
    </xf>
    <xf numFmtId="0" fontId="4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9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22" fillId="24" borderId="5">
      <alignment/>
      <protection locked="0"/>
    </xf>
    <xf numFmtId="0" fontId="23" fillId="0" borderId="0">
      <alignment/>
      <protection/>
    </xf>
    <xf numFmtId="0" fontId="4" fillId="0" borderId="0">
      <alignment/>
      <protection/>
    </xf>
    <xf numFmtId="0" fontId="22" fillId="24" borderId="5">
      <alignment/>
      <protection locked="0"/>
    </xf>
    <xf numFmtId="0" fontId="22" fillId="24" borderId="5">
      <alignment/>
      <protection locked="0"/>
    </xf>
    <xf numFmtId="0" fontId="12" fillId="0" borderId="6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" fillId="0" borderId="7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Protection="0">
      <alignment horizontal="center"/>
    </xf>
    <xf numFmtId="0" fontId="30" fillId="0" borderId="3">
      <alignment horizontal="distributed" vertical="center" wrapText="1"/>
      <protection/>
    </xf>
    <xf numFmtId="0" fontId="30" fillId="0" borderId="3">
      <alignment horizontal="distributed" vertical="center" wrapText="1"/>
      <protection/>
    </xf>
    <xf numFmtId="0" fontId="28" fillId="0" borderId="0" applyNumberFormat="0" applyFill="0" applyBorder="0" applyAlignment="0" applyProtection="0"/>
    <xf numFmtId="0" fontId="31" fillId="0" borderId="11" applyNumberFormat="0" applyFill="0" applyProtection="0">
      <alignment horizont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9" borderId="13" applyNumberFormat="0" applyAlignment="0" applyProtection="0"/>
    <xf numFmtId="0" fontId="42" fillId="19" borderId="13" applyNumberFormat="0" applyAlignment="0" applyProtection="0"/>
    <xf numFmtId="0" fontId="42" fillId="19" borderId="13" applyNumberFormat="0" applyAlignment="0" applyProtection="0"/>
    <xf numFmtId="0" fontId="43" fillId="20" borderId="14" applyNumberFormat="0" applyAlignment="0" applyProtection="0"/>
    <xf numFmtId="0" fontId="43" fillId="20" borderId="14" applyNumberFormat="0" applyAlignment="0" applyProtection="0"/>
    <xf numFmtId="0" fontId="43" fillId="20" borderId="1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11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181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0">
      <alignment/>
      <protection/>
    </xf>
    <xf numFmtId="0" fontId="2" fillId="0" borderId="0" applyFont="0" applyFill="0" applyBorder="0" applyAlignment="0" applyProtection="0"/>
    <xf numFmtId="4" fontId="4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204" fontId="1" fillId="0" borderId="11" applyFill="0" applyProtection="0">
      <alignment horizontal="right"/>
    </xf>
    <xf numFmtId="0" fontId="1" fillId="0" borderId="7" applyNumberFormat="0" applyFill="0" applyProtection="0">
      <alignment horizontal="left"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19" borderId="16" applyNumberFormat="0" applyAlignment="0" applyProtection="0"/>
    <xf numFmtId="0" fontId="52" fillId="19" borderId="16" applyNumberFormat="0" applyAlignment="0" applyProtection="0"/>
    <xf numFmtId="0" fontId="52" fillId="19" borderId="16" applyNumberFormat="0" applyAlignment="0" applyProtection="0"/>
    <xf numFmtId="0" fontId="53" fillId="7" borderId="13" applyNumberFormat="0" applyAlignment="0" applyProtection="0"/>
    <xf numFmtId="0" fontId="53" fillId="7" borderId="13" applyNumberFormat="0" applyAlignment="0" applyProtection="0"/>
    <xf numFmtId="0" fontId="53" fillId="7" borderId="13" applyNumberFormat="0" applyAlignment="0" applyProtection="0"/>
    <xf numFmtId="1" fontId="1" fillId="0" borderId="11" applyFill="0" applyProtection="0">
      <alignment horizontal="center"/>
    </xf>
    <xf numFmtId="1" fontId="30" fillId="0" borderId="3">
      <alignment vertical="center"/>
      <protection locked="0"/>
    </xf>
    <xf numFmtId="1" fontId="30" fillId="0" borderId="3">
      <alignment vertical="center"/>
      <protection locked="0"/>
    </xf>
    <xf numFmtId="1" fontId="30" fillId="0" borderId="3">
      <alignment vertical="center"/>
      <protection locked="0"/>
    </xf>
    <xf numFmtId="0" fontId="54" fillId="0" borderId="0">
      <alignment/>
      <protection/>
    </xf>
    <xf numFmtId="195" fontId="30" fillId="0" borderId="3">
      <alignment vertical="center"/>
      <protection locked="0"/>
    </xf>
    <xf numFmtId="195" fontId="30" fillId="0" borderId="3">
      <alignment vertical="center"/>
      <protection locked="0"/>
    </xf>
    <xf numFmtId="195" fontId="30" fillId="0" borderId="3">
      <alignment vertical="center"/>
      <protection locked="0"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17" applyNumberFormat="0" applyFont="0" applyAlignment="0" applyProtection="0"/>
    <xf numFmtId="0" fontId="0" fillId="18" borderId="17" applyNumberFormat="0" applyFont="0" applyAlignment="0" applyProtection="0"/>
    <xf numFmtId="0" fontId="0" fillId="18" borderId="17" applyNumberFormat="0" applyFont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234" applyFont="1" applyAlignment="1">
      <alignment vertical="center"/>
      <protection/>
    </xf>
    <xf numFmtId="0" fontId="56" fillId="0" borderId="0" xfId="234" applyFont="1" applyAlignment="1">
      <alignment horizontal="center"/>
      <protection/>
    </xf>
    <xf numFmtId="0" fontId="34" fillId="0" borderId="0" xfId="0" applyFont="1" applyBorder="1" applyAlignment="1">
      <alignment vertical="center"/>
    </xf>
    <xf numFmtId="0" fontId="34" fillId="0" borderId="0" xfId="233" applyFont="1" applyBorder="1">
      <alignment/>
      <protection/>
    </xf>
    <xf numFmtId="0" fontId="0" fillId="0" borderId="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85" fontId="63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85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185" fontId="34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233" applyFont="1" applyAlignment="1">
      <alignment vertical="center"/>
      <protection/>
    </xf>
    <xf numFmtId="0" fontId="34" fillId="0" borderId="0" xfId="233" applyFont="1">
      <alignment/>
      <protection/>
    </xf>
    <xf numFmtId="0" fontId="0" fillId="0" borderId="3" xfId="233" applyFont="1" applyBorder="1" applyAlignment="1">
      <alignment horizontal="center" vertical="center" wrapText="1"/>
      <protection/>
    </xf>
    <xf numFmtId="0" fontId="34" fillId="0" borderId="0" xfId="233" applyFont="1" applyAlignment="1">
      <alignment horizontal="center" vertical="center" wrapText="1"/>
      <protection/>
    </xf>
    <xf numFmtId="0" fontId="55" fillId="0" borderId="3" xfId="233" applyFont="1" applyFill="1" applyBorder="1" applyAlignment="1">
      <alignment horizontal="left" vertical="center" wrapText="1" indent="1"/>
      <protection/>
    </xf>
    <xf numFmtId="186" fontId="63" fillId="0" borderId="0" xfId="233" applyNumberFormat="1" applyFont="1" applyAlignment="1">
      <alignment horizontal="center" vertical="center" wrapText="1"/>
      <protection/>
    </xf>
    <xf numFmtId="0" fontId="63" fillId="0" borderId="0" xfId="233" applyFont="1" applyAlignment="1">
      <alignment horizontal="center" vertical="center" wrapText="1"/>
      <protection/>
    </xf>
    <xf numFmtId="0" fontId="55" fillId="0" borderId="3" xfId="233" applyFont="1" applyFill="1" applyBorder="1" applyAlignment="1">
      <alignment horizontal="left" vertical="center" indent="2"/>
      <protection/>
    </xf>
    <xf numFmtId="184" fontId="30" fillId="0" borderId="3" xfId="0" applyNumberFormat="1" applyFont="1" applyFill="1" applyBorder="1" applyAlignment="1">
      <alignment horizontal="right" vertical="center"/>
    </xf>
    <xf numFmtId="0" fontId="63" fillId="0" borderId="0" xfId="233" applyFont="1" applyAlignment="1">
      <alignment vertical="center"/>
      <protection/>
    </xf>
    <xf numFmtId="0" fontId="0" fillId="0" borderId="3" xfId="233" applyFont="1" applyFill="1" applyBorder="1" applyAlignment="1">
      <alignment horizontal="left" vertical="center" indent="3"/>
      <protection/>
    </xf>
    <xf numFmtId="0" fontId="0" fillId="0" borderId="3" xfId="0" applyFont="1" applyFill="1" applyBorder="1" applyAlignment="1">
      <alignment horizontal="left" vertical="center" indent="3"/>
    </xf>
    <xf numFmtId="0" fontId="0" fillId="0" borderId="3" xfId="233" applyFont="1" applyBorder="1" applyAlignment="1">
      <alignment horizontal="left" vertical="center" indent="3"/>
      <protection/>
    </xf>
    <xf numFmtId="0" fontId="34" fillId="0" borderId="0" xfId="233" applyFont="1" applyAlignment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86" fontId="5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207" fontId="30" fillId="0" borderId="3" xfId="0" applyNumberFormat="1" applyFont="1" applyBorder="1" applyAlignment="1">
      <alignment horizontal="right" vertical="center"/>
    </xf>
    <xf numFmtId="0" fontId="55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34" fillId="0" borderId="0" xfId="207" applyFont="1">
      <alignment/>
      <protection/>
    </xf>
    <xf numFmtId="0" fontId="34" fillId="0" borderId="0" xfId="207" applyFont="1" applyAlignment="1">
      <alignment horizontal="center"/>
      <protection/>
    </xf>
    <xf numFmtId="0" fontId="34" fillId="0" borderId="0" xfId="207" applyNumberFormat="1" applyFont="1" applyFill="1" applyBorder="1" applyAlignment="1" applyProtection="1">
      <alignment/>
      <protection/>
    </xf>
    <xf numFmtId="0" fontId="65" fillId="0" borderId="0" xfId="207" applyNumberFormat="1" applyFont="1" applyFill="1" applyBorder="1" applyAlignment="1" applyProtection="1">
      <alignment horizontal="right" vertical="center"/>
      <protection/>
    </xf>
    <xf numFmtId="0" fontId="8" fillId="0" borderId="3" xfId="207" applyNumberFormat="1" applyFont="1" applyFill="1" applyBorder="1" applyAlignment="1" applyProtection="1">
      <alignment horizontal="center" vertical="center" wrapText="1"/>
      <protection/>
    </xf>
    <xf numFmtId="0" fontId="0" fillId="0" borderId="0" xfId="207" applyFont="1">
      <alignment/>
      <protection/>
    </xf>
    <xf numFmtId="0" fontId="8" fillId="0" borderId="3" xfId="207" applyNumberFormat="1" applyFont="1" applyFill="1" applyBorder="1" applyAlignment="1" applyProtection="1">
      <alignment horizontal="left" vertical="center" wrapText="1"/>
      <protection/>
    </xf>
    <xf numFmtId="184" fontId="5" fillId="0" borderId="3" xfId="207" applyNumberFormat="1" applyFont="1" applyFill="1" applyBorder="1" applyAlignment="1" applyProtection="1">
      <alignment horizontal="right" vertical="center" wrapText="1"/>
      <protection/>
    </xf>
    <xf numFmtId="196" fontId="5" fillId="0" borderId="3" xfId="207" applyNumberFormat="1" applyFont="1" applyFill="1" applyBorder="1" applyAlignment="1" applyProtection="1">
      <alignment horizontal="right" vertical="center" wrapText="1"/>
      <protection/>
    </xf>
    <xf numFmtId="0" fontId="0" fillId="0" borderId="3" xfId="207" applyFont="1" applyFill="1" applyBorder="1" applyAlignment="1">
      <alignment horizontal="center" vertical="center" wrapText="1"/>
      <protection/>
    </xf>
    <xf numFmtId="4" fontId="8" fillId="0" borderId="0" xfId="238" applyNumberFormat="1" applyFont="1">
      <alignment vertical="center"/>
      <protection/>
    </xf>
    <xf numFmtId="0" fontId="0" fillId="0" borderId="0" xfId="207" applyFont="1" applyAlignment="1">
      <alignment horizontal="center"/>
      <protection/>
    </xf>
    <xf numFmtId="4" fontId="65" fillId="0" borderId="0" xfId="238" applyNumberFormat="1" applyFont="1">
      <alignment vertical="center"/>
      <protection/>
    </xf>
    <xf numFmtId="185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236">
      <alignment/>
      <protection/>
    </xf>
    <xf numFmtId="0" fontId="2" fillId="0" borderId="0" xfId="236" applyFont="1">
      <alignment/>
      <protection/>
    </xf>
    <xf numFmtId="0" fontId="34" fillId="0" borderId="0" xfId="236" applyFont="1" applyAlignment="1">
      <alignment vertical="center"/>
      <protection/>
    </xf>
    <xf numFmtId="0" fontId="34" fillId="0" borderId="0" xfId="236" applyFont="1">
      <alignment/>
      <protection/>
    </xf>
    <xf numFmtId="0" fontId="55" fillId="0" borderId="3" xfId="236" applyFont="1" applyBorder="1" applyAlignment="1">
      <alignment horizontal="center" vertical="center"/>
      <protection/>
    </xf>
    <xf numFmtId="0" fontId="34" fillId="0" borderId="3" xfId="236" applyFont="1" applyBorder="1">
      <alignment/>
      <protection/>
    </xf>
    <xf numFmtId="0" fontId="0" fillId="0" borderId="3" xfId="236" applyFont="1" applyBorder="1">
      <alignment/>
      <protection/>
    </xf>
    <xf numFmtId="0" fontId="0" fillId="0" borderId="3" xfId="236" applyFont="1" applyBorder="1" applyAlignment="1">
      <alignment horizontal="left" indent="2"/>
      <protection/>
    </xf>
    <xf numFmtId="0" fontId="0" fillId="0" borderId="3" xfId="236" applyFont="1" applyBorder="1" applyAlignment="1">
      <alignment horizontal="left" vertical="center" indent="2"/>
      <protection/>
    </xf>
    <xf numFmtId="0" fontId="55" fillId="0" borderId="3" xfId="236" applyFont="1" applyBorder="1" applyAlignment="1">
      <alignment horizontal="center"/>
      <protection/>
    </xf>
    <xf numFmtId="0" fontId="55" fillId="0" borderId="3" xfId="236" applyFont="1" applyBorder="1">
      <alignment/>
      <protection/>
    </xf>
    <xf numFmtId="0" fontId="0" fillId="0" borderId="3" xfId="236" applyFont="1" applyBorder="1" applyAlignment="1">
      <alignment horizontal="center"/>
      <protection/>
    </xf>
    <xf numFmtId="0" fontId="55" fillId="0" borderId="0" xfId="0" applyFont="1" applyAlignment="1">
      <alignment horizontal="center" vertical="center" wrapText="1"/>
    </xf>
    <xf numFmtId="185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207" fontId="30" fillId="0" borderId="3" xfId="0" applyNumberFormat="1" applyFont="1" applyBorder="1" applyAlignment="1">
      <alignment vertical="center"/>
    </xf>
    <xf numFmtId="184" fontId="30" fillId="0" borderId="3" xfId="0" applyNumberFormat="1" applyFont="1" applyBorder="1" applyAlignment="1">
      <alignment vertical="center"/>
    </xf>
    <xf numFmtId="207" fontId="30" fillId="0" borderId="3" xfId="0" applyNumberFormat="1" applyFont="1" applyBorder="1" applyAlignment="1">
      <alignment vertical="center"/>
    </xf>
    <xf numFmtId="0" fontId="55" fillId="0" borderId="3" xfId="0" applyFont="1" applyFill="1" applyBorder="1" applyAlignment="1">
      <alignment horizontal="center" vertical="center"/>
    </xf>
    <xf numFmtId="209" fontId="3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0" fontId="55" fillId="0" borderId="3" xfId="0" applyFont="1" applyBorder="1" applyAlignment="1">
      <alignment horizontal="left" vertical="center" wrapText="1"/>
    </xf>
    <xf numFmtId="0" fontId="55" fillId="0" borderId="3" xfId="0" applyFont="1" applyBorder="1" applyAlignment="1">
      <alignment horizontal="left" vertical="center" wrapText="1" indent="1"/>
    </xf>
    <xf numFmtId="0" fontId="55" fillId="0" borderId="3" xfId="0" applyFont="1" applyBorder="1" applyAlignment="1">
      <alignment horizontal="left" vertical="center" indent="2"/>
    </xf>
    <xf numFmtId="0" fontId="0" fillId="0" borderId="3" xfId="0" applyFont="1" applyBorder="1" applyAlignment="1">
      <alignment horizontal="left" vertical="center" indent="3"/>
    </xf>
    <xf numFmtId="0" fontId="34" fillId="0" borderId="0" xfId="235" applyFill="1">
      <alignment/>
      <protection/>
    </xf>
    <xf numFmtId="0" fontId="63" fillId="0" borderId="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55" fillId="0" borderId="0" xfId="235" applyFont="1" applyFill="1">
      <alignment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21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235" applyFont="1" applyFill="1">
      <alignment/>
      <protection/>
    </xf>
    <xf numFmtId="216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216" fontId="0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184" fontId="3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217" fontId="0" fillId="0" borderId="21" xfId="0" applyNumberFormat="1" applyFont="1" applyFill="1" applyBorder="1" applyAlignment="1" applyProtection="1">
      <alignment horizontal="right" vertical="center"/>
      <protection/>
    </xf>
    <xf numFmtId="0" fontId="34" fillId="0" borderId="0" xfId="235" applyFill="1" applyAlignment="1">
      <alignment horizontal="center"/>
      <protection/>
    </xf>
    <xf numFmtId="0" fontId="0" fillId="0" borderId="0" xfId="237" applyFont="1" applyFill="1">
      <alignment/>
      <protection/>
    </xf>
    <xf numFmtId="0" fontId="34" fillId="0" borderId="0" xfId="237" applyNumberFormat="1" applyFont="1" applyFill="1" applyAlignment="1">
      <alignment vertical="center"/>
      <protection/>
    </xf>
    <xf numFmtId="0" fontId="34" fillId="0" borderId="0" xfId="237" applyFont="1" applyFill="1" applyAlignment="1">
      <alignment vertical="center"/>
      <protection/>
    </xf>
    <xf numFmtId="0" fontId="34" fillId="0" borderId="0" xfId="237" applyFont="1" applyFill="1" applyAlignment="1">
      <alignment horizontal="right" vertical="center"/>
      <protection/>
    </xf>
    <xf numFmtId="0" fontId="0" fillId="0" borderId="0" xfId="237" applyFont="1" applyFill="1" applyAlignment="1">
      <alignment vertical="center"/>
      <protection/>
    </xf>
    <xf numFmtId="0" fontId="0" fillId="0" borderId="7" xfId="237" applyFont="1" applyFill="1" applyBorder="1" applyAlignment="1">
      <alignment horizontal="center" vertical="center" wrapText="1"/>
      <protection/>
    </xf>
    <xf numFmtId="0" fontId="0" fillId="0" borderId="7" xfId="237" applyFont="1" applyFill="1" applyBorder="1" applyAlignment="1">
      <alignment horizontal="center" vertical="center"/>
      <protection/>
    </xf>
    <xf numFmtId="0" fontId="0" fillId="0" borderId="0" xfId="237" applyFont="1" applyFill="1" applyAlignment="1">
      <alignment horizontal="center" vertical="center"/>
      <protection/>
    </xf>
    <xf numFmtId="0" fontId="0" fillId="0" borderId="3" xfId="237" applyFont="1" applyFill="1" applyBorder="1" applyAlignment="1">
      <alignment horizontal="left" vertical="center" wrapText="1"/>
      <protection/>
    </xf>
    <xf numFmtId="0" fontId="0" fillId="0" borderId="3" xfId="237" applyFont="1" applyFill="1" applyBorder="1" applyAlignment="1">
      <alignment horizontal="center" vertical="center" wrapText="1"/>
      <protection/>
    </xf>
    <xf numFmtId="0" fontId="30" fillId="0" borderId="0" xfId="237" applyFont="1" applyFill="1" applyBorder="1" applyAlignment="1">
      <alignment horizontal="center" vertical="center" wrapText="1"/>
      <protection/>
    </xf>
    <xf numFmtId="184" fontId="30" fillId="0" borderId="21" xfId="0" applyNumberFormat="1" applyFont="1" applyFill="1" applyBorder="1" applyAlignment="1" applyProtection="1">
      <alignment horizontal="center" vertical="center"/>
      <protection/>
    </xf>
    <xf numFmtId="184" fontId="30" fillId="0" borderId="3" xfId="0" applyNumberFormat="1" applyFont="1" applyBorder="1" applyAlignment="1">
      <alignment vertical="center"/>
    </xf>
    <xf numFmtId="196" fontId="30" fillId="0" borderId="3" xfId="0" applyNumberFormat="1" applyFont="1" applyBorder="1" applyAlignment="1">
      <alignment vertical="center"/>
    </xf>
    <xf numFmtId="207" fontId="5" fillId="0" borderId="3" xfId="0" applyNumberFormat="1" applyFont="1" applyFill="1" applyBorder="1" applyAlignment="1">
      <alignment vertical="center"/>
    </xf>
    <xf numFmtId="207" fontId="30" fillId="0" borderId="3" xfId="0" applyNumberFormat="1" applyFont="1" applyFill="1" applyBorder="1" applyAlignment="1">
      <alignment vertical="center"/>
    </xf>
    <xf numFmtId="0" fontId="72" fillId="0" borderId="3" xfId="0" applyFont="1" applyFill="1" applyBorder="1" applyAlignment="1">
      <alignment vertical="center"/>
    </xf>
    <xf numFmtId="207" fontId="5" fillId="0" borderId="22" xfId="0" applyNumberFormat="1" applyFont="1" applyFill="1" applyBorder="1" applyAlignment="1">
      <alignment vertical="center"/>
    </xf>
    <xf numFmtId="207" fontId="5" fillId="0" borderId="23" xfId="0" applyNumberFormat="1" applyFont="1" applyFill="1" applyBorder="1" applyAlignment="1">
      <alignment vertical="center"/>
    </xf>
    <xf numFmtId="184" fontId="5" fillId="0" borderId="3" xfId="207" applyNumberFormat="1" applyFont="1" applyFill="1" applyBorder="1" applyAlignment="1" applyProtection="1">
      <alignment vertical="center" wrapText="1"/>
      <protection/>
    </xf>
    <xf numFmtId="196" fontId="5" fillId="0" borderId="3" xfId="207" applyNumberFormat="1" applyFont="1" applyFill="1" applyBorder="1" applyAlignment="1" applyProtection="1">
      <alignment vertical="center" wrapText="1"/>
      <protection/>
    </xf>
    <xf numFmtId="207" fontId="30" fillId="0" borderId="24" xfId="0" applyNumberFormat="1" applyFont="1" applyFill="1" applyBorder="1" applyAlignment="1" applyProtection="1">
      <alignment vertical="center"/>
      <protection/>
    </xf>
    <xf numFmtId="0" fontId="67" fillId="0" borderId="0" xfId="233" applyFont="1" applyAlignment="1">
      <alignment horizontal="center" vertical="center" wrapText="1"/>
      <protection/>
    </xf>
    <xf numFmtId="184" fontId="30" fillId="0" borderId="3" xfId="0" applyNumberFormat="1" applyFont="1" applyFill="1" applyBorder="1" applyAlignment="1">
      <alignment vertical="center" wrapText="1"/>
    </xf>
    <xf numFmtId="196" fontId="30" fillId="0" borderId="3" xfId="0" applyNumberFormat="1" applyFont="1" applyFill="1" applyBorder="1" applyAlignment="1">
      <alignment vertical="center" wrapText="1"/>
    </xf>
    <xf numFmtId="184" fontId="30" fillId="0" borderId="3" xfId="0" applyNumberFormat="1" applyFont="1" applyFill="1" applyBorder="1" applyAlignment="1">
      <alignment vertical="center"/>
    </xf>
    <xf numFmtId="184" fontId="30" fillId="0" borderId="3" xfId="0" applyNumberFormat="1" applyFont="1" applyBorder="1" applyAlignment="1">
      <alignment vertical="center" wrapText="1"/>
    </xf>
    <xf numFmtId="184" fontId="30" fillId="0" borderId="3" xfId="233" applyNumberFormat="1" applyFont="1" applyFill="1" applyBorder="1" applyAlignment="1">
      <alignment vertical="center"/>
      <protection/>
    </xf>
    <xf numFmtId="207" fontId="34" fillId="0" borderId="3" xfId="0" applyNumberFormat="1" applyFont="1" applyBorder="1" applyAlignment="1">
      <alignment vertical="center"/>
    </xf>
    <xf numFmtId="184" fontId="30" fillId="0" borderId="3" xfId="233" applyNumberFormat="1" applyFont="1" applyBorder="1" applyAlignment="1">
      <alignment vertical="center"/>
      <protection/>
    </xf>
    <xf numFmtId="0" fontId="67" fillId="0" borderId="0" xfId="0" applyFont="1" applyBorder="1" applyAlignment="1">
      <alignment horizontal="center" vertical="center" wrapText="1"/>
    </xf>
    <xf numFmtId="197" fontId="30" fillId="0" borderId="3" xfId="233" applyNumberFormat="1" applyFont="1" applyBorder="1" applyAlignment="1">
      <alignment vertical="center"/>
      <protection/>
    </xf>
    <xf numFmtId="184" fontId="0" fillId="0" borderId="3" xfId="0" applyNumberFormat="1" applyFont="1" applyBorder="1" applyAlignment="1">
      <alignment horizontal="center" vertical="center" wrapText="1"/>
    </xf>
    <xf numFmtId="196" fontId="0" fillId="0" borderId="3" xfId="0" applyNumberFormat="1" applyFont="1" applyBorder="1" applyAlignment="1">
      <alignment horizontal="center" vertical="center" wrapText="1"/>
    </xf>
    <xf numFmtId="184" fontId="0" fillId="0" borderId="3" xfId="233" applyNumberFormat="1" applyFont="1" applyBorder="1" applyAlignment="1">
      <alignment horizontal="center" vertical="center" wrapText="1"/>
      <protection/>
    </xf>
    <xf numFmtId="196" fontId="0" fillId="0" borderId="3" xfId="233" applyNumberFormat="1" applyFont="1" applyBorder="1" applyAlignment="1">
      <alignment horizontal="center" vertical="center" wrapText="1"/>
      <protection/>
    </xf>
    <xf numFmtId="184" fontId="0" fillId="0" borderId="3" xfId="233" applyNumberFormat="1" applyFont="1" applyBorder="1" applyAlignment="1">
      <alignment horizontal="center" vertical="center" wrapText="1"/>
      <protection/>
    </xf>
    <xf numFmtId="0" fontId="0" fillId="0" borderId="3" xfId="233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left" vertical="center" wrapText="1"/>
    </xf>
    <xf numFmtId="197" fontId="30" fillId="0" borderId="3" xfId="0" applyNumberFormat="1" applyFont="1" applyBorder="1" applyAlignment="1">
      <alignment vertical="center"/>
    </xf>
    <xf numFmtId="0" fontId="30" fillId="0" borderId="7" xfId="236" applyFont="1" applyBorder="1" applyAlignment="1">
      <alignment horizontal="right" vertical="center"/>
      <protection/>
    </xf>
    <xf numFmtId="0" fontId="30" fillId="0" borderId="3" xfId="236" applyFont="1" applyBorder="1" applyAlignment="1">
      <alignment horizontal="right" vertical="center"/>
      <protection/>
    </xf>
    <xf numFmtId="0" fontId="30" fillId="0" borderId="3" xfId="15" applyFont="1" applyBorder="1" applyAlignment="1">
      <alignment horizontal="right" vertical="center"/>
      <protection/>
    </xf>
    <xf numFmtId="207" fontId="0" fillId="0" borderId="3" xfId="15" applyNumberFormat="1" applyFont="1" applyFill="1" applyBorder="1">
      <alignment/>
      <protection/>
    </xf>
    <xf numFmtId="207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233" applyFont="1" applyAlignment="1">
      <alignment vertical="center"/>
      <protection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196" fontId="0" fillId="0" borderId="0" xfId="0" applyNumberFormat="1" applyFill="1" applyAlignment="1">
      <alignment vertical="center"/>
    </xf>
    <xf numFmtId="0" fontId="35" fillId="0" borderId="0" xfId="0" applyFont="1" applyAlignment="1">
      <alignment vertical="center"/>
    </xf>
    <xf numFmtId="207" fontId="35" fillId="0" borderId="7" xfId="0" applyNumberFormat="1" applyFont="1" applyFill="1" applyBorder="1" applyAlignment="1">
      <alignment vertical="center"/>
    </xf>
    <xf numFmtId="207" fontId="35" fillId="0" borderId="3" xfId="0" applyNumberFormat="1" applyFont="1" applyBorder="1" applyAlignment="1">
      <alignment vertical="center"/>
    </xf>
    <xf numFmtId="0" fontId="35" fillId="0" borderId="3" xfId="0" applyFont="1" applyFill="1" applyBorder="1" applyAlignment="1">
      <alignment horizontal="center" vertical="center"/>
    </xf>
    <xf numFmtId="207" fontId="35" fillId="0" borderId="3" xfId="0" applyNumberFormat="1" applyFont="1" applyFill="1" applyBorder="1" applyAlignment="1">
      <alignment vertical="center"/>
    </xf>
    <xf numFmtId="0" fontId="35" fillId="0" borderId="3" xfId="0" applyFont="1" applyBorder="1" applyAlignment="1">
      <alignment vertical="center"/>
    </xf>
    <xf numFmtId="207" fontId="35" fillId="0" borderId="3" xfId="0" applyNumberFormat="1" applyFont="1" applyFill="1" applyBorder="1" applyAlignment="1">
      <alignment vertical="center"/>
    </xf>
    <xf numFmtId="207" fontId="35" fillId="0" borderId="3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Alignment="1">
      <alignment vertical="center"/>
    </xf>
    <xf numFmtId="0" fontId="35" fillId="0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185" fontId="34" fillId="0" borderId="0" xfId="0" applyNumberFormat="1" applyFont="1" applyFill="1" applyAlignment="1">
      <alignment vertical="center"/>
    </xf>
    <xf numFmtId="0" fontId="0" fillId="0" borderId="0" xfId="236" applyFont="1">
      <alignment/>
      <protection/>
    </xf>
    <xf numFmtId="0" fontId="0" fillId="0" borderId="0" xfId="237" applyFont="1" applyFill="1">
      <alignment/>
      <protection/>
    </xf>
    <xf numFmtId="0" fontId="0" fillId="0" borderId="0" xfId="207" applyFont="1">
      <alignment/>
      <protection/>
    </xf>
    <xf numFmtId="0" fontId="0" fillId="0" borderId="0" xfId="235" applyFont="1" applyFill="1">
      <alignment/>
      <protection/>
    </xf>
    <xf numFmtId="0" fontId="61" fillId="0" borderId="0" xfId="234" applyFont="1" applyAlignment="1">
      <alignment horizontal="distributed"/>
      <protection/>
    </xf>
    <xf numFmtId="57" fontId="61" fillId="0" borderId="0" xfId="234" applyNumberFormat="1" applyFont="1" applyAlignment="1">
      <alignment horizontal="center"/>
      <protection/>
    </xf>
    <xf numFmtId="0" fontId="55" fillId="0" borderId="0" xfId="234" applyFont="1" applyAlignment="1">
      <alignment horizontal="center"/>
      <protection/>
    </xf>
    <xf numFmtId="0" fontId="57" fillId="0" borderId="0" xfId="234" applyFont="1" applyAlignment="1">
      <alignment horizontal="center"/>
      <protection/>
    </xf>
    <xf numFmtId="0" fontId="58" fillId="0" borderId="0" xfId="234" applyFont="1" applyAlignment="1">
      <alignment horizontal="center"/>
      <protection/>
    </xf>
    <xf numFmtId="0" fontId="59" fillId="0" borderId="0" xfId="234" applyFont="1" applyAlignment="1">
      <alignment horizontal="center"/>
      <protection/>
    </xf>
    <xf numFmtId="0" fontId="60" fillId="0" borderId="0" xfId="234" applyFont="1" applyAlignment="1">
      <alignment horizontal="center"/>
      <protection/>
    </xf>
    <xf numFmtId="0" fontId="62" fillId="0" borderId="0" xfId="0" applyFont="1" applyBorder="1" applyAlignment="1">
      <alignment horizontal="center" vertical="center"/>
    </xf>
    <xf numFmtId="0" fontId="34" fillId="0" borderId="0" xfId="233" applyFont="1" applyBorder="1" applyAlignment="1">
      <alignment horizontal="right" vertical="center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3" xfId="233" applyFont="1" applyBorder="1" applyAlignment="1">
      <alignment horizontal="center" vertical="center" wrapText="1"/>
      <protection/>
    </xf>
    <xf numFmtId="0" fontId="62" fillId="0" borderId="0" xfId="233" applyFont="1" applyAlignment="1">
      <alignment horizontal="center" vertical="center"/>
      <protection/>
    </xf>
    <xf numFmtId="0" fontId="71" fillId="0" borderId="0" xfId="0" applyFont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0" fillId="0" borderId="0" xfId="0" applyFont="1" applyAlignment="1" applyProtection="1">
      <alignment horizontal="left" vertical="center"/>
      <protection locked="0"/>
    </xf>
    <xf numFmtId="0" fontId="69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236" applyFont="1" applyAlignment="1">
      <alignment horizontal="center"/>
      <protection/>
    </xf>
    <xf numFmtId="0" fontId="62" fillId="0" borderId="0" xfId="0" applyFont="1" applyFill="1" applyAlignment="1">
      <alignment horizontal="center" vertical="center"/>
    </xf>
    <xf numFmtId="0" fontId="30" fillId="0" borderId="26" xfId="237" applyFont="1" applyFill="1" applyBorder="1" applyAlignment="1">
      <alignment horizontal="left" vertical="center" wrapText="1"/>
      <protection/>
    </xf>
    <xf numFmtId="0" fontId="66" fillId="0" borderId="0" xfId="237" applyFont="1" applyFill="1" applyAlignment="1">
      <alignment horizontal="center"/>
      <protection/>
    </xf>
    <xf numFmtId="218" fontId="34" fillId="0" borderId="0" xfId="237" applyNumberFormat="1" applyFont="1" applyFill="1" applyBorder="1" applyAlignment="1">
      <alignment horizontal="center" vertical="center"/>
      <protection/>
    </xf>
    <xf numFmtId="0" fontId="55" fillId="0" borderId="3" xfId="237" applyFont="1" applyFill="1" applyBorder="1" applyAlignment="1">
      <alignment horizontal="center" vertical="center" wrapText="1"/>
      <protection/>
    </xf>
    <xf numFmtId="0" fontId="8" fillId="0" borderId="3" xfId="207" applyNumberFormat="1" applyFont="1" applyFill="1" applyBorder="1" applyAlignment="1" applyProtection="1">
      <alignment horizontal="center" vertical="center" wrapText="1"/>
      <protection/>
    </xf>
    <xf numFmtId="0" fontId="34" fillId="0" borderId="27" xfId="207" applyNumberFormat="1" applyFont="1" applyFill="1" applyBorder="1" applyAlignment="1" applyProtection="1">
      <alignment horizontal="left"/>
      <protection/>
    </xf>
    <xf numFmtId="0" fontId="0" fillId="0" borderId="3" xfId="207" applyFont="1" applyBorder="1" applyAlignment="1">
      <alignment horizontal="center" vertical="center" wrapText="1"/>
      <protection/>
    </xf>
    <xf numFmtId="0" fontId="55" fillId="0" borderId="3" xfId="207" applyNumberFormat="1" applyFont="1" applyFill="1" applyBorder="1" applyAlignment="1" applyProtection="1">
      <alignment horizontal="center" vertical="center"/>
      <protection/>
    </xf>
    <xf numFmtId="0" fontId="64" fillId="0" borderId="0" xfId="207" applyNumberFormat="1" applyFont="1" applyFill="1" applyBorder="1" applyAlignment="1" applyProtection="1">
      <alignment horizontal="center" vertical="center"/>
      <protection/>
    </xf>
    <xf numFmtId="0" fontId="34" fillId="0" borderId="0" xfId="207" applyFont="1" applyBorder="1" applyAlignment="1">
      <alignment horizontal="center"/>
      <protection/>
    </xf>
    <xf numFmtId="0" fontId="50" fillId="0" borderId="3" xfId="207" applyNumberFormat="1" applyFont="1" applyFill="1" applyBorder="1" applyAlignment="1" applyProtection="1">
      <alignment horizontal="center" vertical="center" wrapText="1"/>
      <protection/>
    </xf>
    <xf numFmtId="0" fontId="62" fillId="0" borderId="0" xfId="235" applyNumberFormat="1" applyFont="1" applyFill="1" applyBorder="1" applyAlignment="1" applyProtection="1">
      <alignment horizontal="center" vertical="center" wrapText="1"/>
      <protection/>
    </xf>
  </cellXfs>
  <cellStyles count="33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?鹎%U龡&amp;H齲_x0001_C铣_x0014__x0007__x0001__x0001__2014年预算执行情况" xfId="19"/>
    <cellStyle name="_20100326高清市院遂宁检察院1080P配置清单26日改" xfId="20"/>
    <cellStyle name="_2015年追加" xfId="21"/>
    <cellStyle name="_Book1" xfId="22"/>
    <cellStyle name="_Book1_1" xfId="23"/>
    <cellStyle name="_Book1_2" xfId="24"/>
    <cellStyle name="_Book1_3" xfId="25"/>
    <cellStyle name="_ET_STYLE_NoName_00_" xfId="26"/>
    <cellStyle name="_ET_STYLE_NoName_00__Book1" xfId="27"/>
    <cellStyle name="_ET_STYLE_NoName_00__Book1_1" xfId="28"/>
    <cellStyle name="_ET_STYLE_NoName_00__Sheet3" xfId="29"/>
    <cellStyle name="_ET_STYLE_NoName_00__原始表" xfId="30"/>
    <cellStyle name="_ET_STYLE_NoName_00__原始表_1" xfId="31"/>
    <cellStyle name="_弱电系统设备配置报价清单" xfId="32"/>
    <cellStyle name="0,0&#13;&#10;NA&#13;&#10;" xfId="33"/>
    <cellStyle name="20% - 强调文字颜色 1" xfId="34"/>
    <cellStyle name="20% - 强调文字颜色 1 2" xfId="35"/>
    <cellStyle name="20% - 强调文字颜色 1 3" xfId="36"/>
    <cellStyle name="20% - 强调文字颜色 2" xfId="37"/>
    <cellStyle name="20% - 强调文字颜色 2 2" xfId="38"/>
    <cellStyle name="20% - 强调文字颜色 2 3" xfId="39"/>
    <cellStyle name="20% - 强调文字颜色 3" xfId="40"/>
    <cellStyle name="20% - 强调文字颜色 3 2" xfId="41"/>
    <cellStyle name="20% - 强调文字颜色 3 3" xfId="42"/>
    <cellStyle name="20% - 强调文字颜色 4" xfId="43"/>
    <cellStyle name="20% - 强调文字颜色 4 2" xfId="44"/>
    <cellStyle name="20% - 强调文字颜色 4 3" xfId="45"/>
    <cellStyle name="20% - 强调文字颜色 5" xfId="46"/>
    <cellStyle name="20% - 强调文字颜色 5 2" xfId="47"/>
    <cellStyle name="20% - 强调文字颜色 5 3" xfId="48"/>
    <cellStyle name="20% - 强调文字颜色 6" xfId="49"/>
    <cellStyle name="20% - 强调文字颜色 6 2" xfId="50"/>
    <cellStyle name="20% - 强调文字颜色 6 3" xfId="51"/>
    <cellStyle name="40% - 强调文字颜色 1" xfId="52"/>
    <cellStyle name="40% - 强调文字颜色 1 2" xfId="53"/>
    <cellStyle name="40% - 强调文字颜色 1 3" xfId="54"/>
    <cellStyle name="40% - 强调文字颜色 2" xfId="55"/>
    <cellStyle name="40% - 强调文字颜色 2 2" xfId="56"/>
    <cellStyle name="40% - 强调文字颜色 2 3" xfId="57"/>
    <cellStyle name="40% - 强调文字颜色 3" xfId="58"/>
    <cellStyle name="40% - 强调文字颜色 3 2" xfId="59"/>
    <cellStyle name="40% - 强调文字颜色 3 3" xfId="60"/>
    <cellStyle name="40% - 强调文字颜色 4" xfId="61"/>
    <cellStyle name="40% - 强调文字颜色 4 2" xfId="62"/>
    <cellStyle name="40% - 强调文字颜色 4 3" xfId="63"/>
    <cellStyle name="40% - 强调文字颜色 5" xfId="64"/>
    <cellStyle name="40% - 强调文字颜色 5 2" xfId="65"/>
    <cellStyle name="40% - 强调文字颜色 5 3" xfId="66"/>
    <cellStyle name="40% - 强调文字颜色 6" xfId="67"/>
    <cellStyle name="40% - 强调文字颜色 6 2" xfId="68"/>
    <cellStyle name="40% - 强调文字颜色 6 3" xfId="69"/>
    <cellStyle name="60% - 强调文字颜色 1" xfId="70"/>
    <cellStyle name="60% - 强调文字颜色 1 2" xfId="71"/>
    <cellStyle name="60% - 强调文字颜色 1 3" xfId="72"/>
    <cellStyle name="60% - 强调文字颜色 2" xfId="73"/>
    <cellStyle name="60% - 强调文字颜色 2 2" xfId="74"/>
    <cellStyle name="60% - 强调文字颜色 2 3" xfId="75"/>
    <cellStyle name="60% - 强调文字颜色 3" xfId="76"/>
    <cellStyle name="60% - 强调文字颜色 3 2" xfId="77"/>
    <cellStyle name="60% - 强调文字颜色 3 3" xfId="78"/>
    <cellStyle name="60% - 强调文字颜色 4" xfId="79"/>
    <cellStyle name="60% - 强调文字颜色 4 2" xfId="80"/>
    <cellStyle name="60% - 强调文字颜色 4 3" xfId="81"/>
    <cellStyle name="60% - 强调文字颜色 5" xfId="82"/>
    <cellStyle name="60% - 强调文字颜色 5 2" xfId="83"/>
    <cellStyle name="60% - 强调文字颜色 5 3" xfId="84"/>
    <cellStyle name="60% - 强调文字颜色 6" xfId="85"/>
    <cellStyle name="60% - 强调文字颜色 6 2" xfId="86"/>
    <cellStyle name="60% - 强调文字颜色 6 3" xfId="87"/>
    <cellStyle name="6mal" xfId="88"/>
    <cellStyle name="Accent1" xfId="89"/>
    <cellStyle name="Accent1 - 20%" xfId="90"/>
    <cellStyle name="Accent1 - 40%" xfId="91"/>
    <cellStyle name="Accent1 - 60%" xfId="92"/>
    <cellStyle name="Accent2" xfId="93"/>
    <cellStyle name="Accent2 - 20%" xfId="94"/>
    <cellStyle name="Accent2 - 40%" xfId="95"/>
    <cellStyle name="Accent2 - 60%" xfId="96"/>
    <cellStyle name="Accent3" xfId="97"/>
    <cellStyle name="Accent3 - 20%" xfId="98"/>
    <cellStyle name="Accent3 - 40%" xfId="99"/>
    <cellStyle name="Accent3 - 60%" xfId="100"/>
    <cellStyle name="Accent4" xfId="101"/>
    <cellStyle name="Accent4 - 20%" xfId="102"/>
    <cellStyle name="Accent4 - 40%" xfId="103"/>
    <cellStyle name="Accent4 - 60%" xfId="104"/>
    <cellStyle name="Accent5" xfId="105"/>
    <cellStyle name="Accent5 - 20%" xfId="106"/>
    <cellStyle name="Accent5 - 40%" xfId="107"/>
    <cellStyle name="Accent5 - 60%" xfId="108"/>
    <cellStyle name="Accent6" xfId="109"/>
    <cellStyle name="Accent6 - 20%" xfId="110"/>
    <cellStyle name="Accent6 - 40%" xfId="111"/>
    <cellStyle name="Accent6 - 60%" xfId="112"/>
    <cellStyle name="args.style" xfId="113"/>
    <cellStyle name="Calc Currency (0)" xfId="114"/>
    <cellStyle name="ColLevel_0" xfId="115"/>
    <cellStyle name="Comma [0]" xfId="116"/>
    <cellStyle name="comma zerodec" xfId="117"/>
    <cellStyle name="Comma_!!!GO" xfId="118"/>
    <cellStyle name="Currency [0]" xfId="119"/>
    <cellStyle name="Currency_!!!GO" xfId="120"/>
    <cellStyle name="Currency1" xfId="121"/>
    <cellStyle name="Date" xfId="122"/>
    <cellStyle name="Dollar (zero dec)" xfId="123"/>
    <cellStyle name="e鯪9Y_x000B_" xfId="124"/>
    <cellStyle name="Fixed" xfId="125"/>
    <cellStyle name="gcd" xfId="126"/>
    <cellStyle name="Grey" xfId="127"/>
    <cellStyle name="Header1" xfId="128"/>
    <cellStyle name="Header2" xfId="129"/>
    <cellStyle name="HEADING1" xfId="130"/>
    <cellStyle name="HEADING2" xfId="131"/>
    <cellStyle name="Input [yellow]" xfId="132"/>
    <cellStyle name="Input Cells" xfId="133"/>
    <cellStyle name="Linked Cells" xfId="134"/>
    <cellStyle name="Millares [0]_96 Risk" xfId="135"/>
    <cellStyle name="Millares_96 Risk" xfId="136"/>
    <cellStyle name="Milliers [0]_!!!GO" xfId="137"/>
    <cellStyle name="Milliers_!!!GO" xfId="138"/>
    <cellStyle name="Moneda [0]_96 Risk" xfId="139"/>
    <cellStyle name="Moneda_96 Risk" xfId="140"/>
    <cellStyle name="Mon閠aire [0]_!!!GO" xfId="141"/>
    <cellStyle name="Mon閠aire_!!!GO" xfId="142"/>
    <cellStyle name="New Times Roman" xfId="143"/>
    <cellStyle name="no dec" xfId="144"/>
    <cellStyle name="Norma,_laroux_4_营业在建 (2)_E21" xfId="145"/>
    <cellStyle name="Normal - Style1" xfId="146"/>
    <cellStyle name="Normal_!!!GO" xfId="147"/>
    <cellStyle name="per.style" xfId="148"/>
    <cellStyle name="Percent [2]" xfId="149"/>
    <cellStyle name="Percent_!!!GO" xfId="150"/>
    <cellStyle name="Pourcentage_pldt" xfId="151"/>
    <cellStyle name="PSChar" xfId="152"/>
    <cellStyle name="PSDate" xfId="153"/>
    <cellStyle name="PSDec" xfId="154"/>
    <cellStyle name="PSHeading" xfId="155"/>
    <cellStyle name="PSInt" xfId="156"/>
    <cellStyle name="PSSpacer" xfId="157"/>
    <cellStyle name="RowLevel_0" xfId="158"/>
    <cellStyle name="sstot" xfId="159"/>
    <cellStyle name="Standard_AREAS" xfId="160"/>
    <cellStyle name="Style 1" xfId="161"/>
    <cellStyle name="t" xfId="162"/>
    <cellStyle name="t_HVAC Equipment (3)" xfId="163"/>
    <cellStyle name="Total" xfId="164"/>
    <cellStyle name="Percent" xfId="165"/>
    <cellStyle name="百分比 2" xfId="166"/>
    <cellStyle name="百分比 2 2" xfId="167"/>
    <cellStyle name="百分比 3" xfId="168"/>
    <cellStyle name="百分比 4" xfId="169"/>
    <cellStyle name="百分比 5" xfId="170"/>
    <cellStyle name="百分比 6" xfId="171"/>
    <cellStyle name="百分比 7" xfId="172"/>
    <cellStyle name="捠壿 [0.00]_Region Orders (2)" xfId="173"/>
    <cellStyle name="捠壿_Region Orders (2)" xfId="174"/>
    <cellStyle name="编号" xfId="175"/>
    <cellStyle name="标题" xfId="176"/>
    <cellStyle name="标题 1" xfId="177"/>
    <cellStyle name="标题 1 2" xfId="178"/>
    <cellStyle name="标题 1 3" xfId="179"/>
    <cellStyle name="标题 2" xfId="180"/>
    <cellStyle name="标题 2 2" xfId="181"/>
    <cellStyle name="标题 2 3" xfId="182"/>
    <cellStyle name="标题 3" xfId="183"/>
    <cellStyle name="标题 3 2" xfId="184"/>
    <cellStyle name="标题 3 3" xfId="185"/>
    <cellStyle name="标题 4" xfId="186"/>
    <cellStyle name="标题 4 2" xfId="187"/>
    <cellStyle name="标题 4 3" xfId="188"/>
    <cellStyle name="标题 5" xfId="189"/>
    <cellStyle name="标题 5 2" xfId="190"/>
    <cellStyle name="标题 5_20141128报预算处再修改稿：2015年省级社会保险基金预算表" xfId="191"/>
    <cellStyle name="标题1" xfId="192"/>
    <cellStyle name="表标题" xfId="193"/>
    <cellStyle name="表标题 2" xfId="194"/>
    <cellStyle name="表标题_2015年全区预算收支表(定)" xfId="195"/>
    <cellStyle name="部门" xfId="196"/>
    <cellStyle name="差" xfId="197"/>
    <cellStyle name="差 2" xfId="198"/>
    <cellStyle name="差 3" xfId="199"/>
    <cellStyle name="差_2015年全区预算收支表(定)" xfId="200"/>
    <cellStyle name="差_Book1" xfId="201"/>
    <cellStyle name="常规 10" xfId="202"/>
    <cellStyle name="常规 11" xfId="203"/>
    <cellStyle name="常规 12" xfId="204"/>
    <cellStyle name="常规 12 2" xfId="205"/>
    <cellStyle name="常规 12_20141128报预算处再修改稿：2015年省级社会保险基金预算表" xfId="206"/>
    <cellStyle name="常规 13" xfId="207"/>
    <cellStyle name="常规 14" xfId="208"/>
    <cellStyle name="常规 15" xfId="209"/>
    <cellStyle name="常规 17" xfId="210"/>
    <cellStyle name="常规 19" xfId="211"/>
    <cellStyle name="常规 2" xfId="212"/>
    <cellStyle name="常规 2 2" xfId="213"/>
    <cellStyle name="常规 2 2 2 6" xfId="214"/>
    <cellStyle name="常规 2 3" xfId="215"/>
    <cellStyle name="常规 2 4" xfId="216"/>
    <cellStyle name="常规 2_2015年全区预算收支表(定)" xfId="217"/>
    <cellStyle name="常规 20" xfId="218"/>
    <cellStyle name="常规 21" xfId="219"/>
    <cellStyle name="常规 3" xfId="220"/>
    <cellStyle name="常规 3 2" xfId="221"/>
    <cellStyle name="常规 3_2015年全区预算收支表(定)" xfId="222"/>
    <cellStyle name="常规 4" xfId="223"/>
    <cellStyle name="常规 4 2" xfId="224"/>
    <cellStyle name="常规 4 2 2" xfId="225"/>
    <cellStyle name="常规 4_2015年全区预算收支表(定)" xfId="226"/>
    <cellStyle name="常规 5" xfId="227"/>
    <cellStyle name="常规 6" xfId="228"/>
    <cellStyle name="常规 6 2" xfId="229"/>
    <cellStyle name="常规 7" xfId="230"/>
    <cellStyle name="常规 8" xfId="231"/>
    <cellStyle name="常规 9" xfId="232"/>
    <cellStyle name="常规_2009年预算安排表" xfId="233"/>
    <cellStyle name="常规_2014年预算执行情况" xfId="234"/>
    <cellStyle name="常规_2015年社会保险基金预算_三元区" xfId="235"/>
    <cellStyle name="常规_2015年预算草案(10 %）_2015年预算表按11%" xfId="236"/>
    <cellStyle name="常规_梅列区国有资本经营预算表台江国有林场" xfId="237"/>
    <cellStyle name="常规_社会保险基金预算（表三终稿1.12）" xfId="238"/>
    <cellStyle name="超级链接" xfId="239"/>
    <cellStyle name="超级链接 2" xfId="240"/>
    <cellStyle name="Hyperlink" xfId="241"/>
    <cellStyle name="分级显示列_1_Book1" xfId="242"/>
    <cellStyle name="分级显示行_1_Book1" xfId="243"/>
    <cellStyle name="好" xfId="244"/>
    <cellStyle name="好 2" xfId="245"/>
    <cellStyle name="好 3" xfId="246"/>
    <cellStyle name="好_2015年全区预算收支表(定)" xfId="247"/>
    <cellStyle name="好_Book1" xfId="248"/>
    <cellStyle name="后继超级链接" xfId="249"/>
    <cellStyle name="后继超级链接 2" xfId="250"/>
    <cellStyle name="汇总" xfId="251"/>
    <cellStyle name="汇总 2" xfId="252"/>
    <cellStyle name="汇总 3" xfId="253"/>
    <cellStyle name="Currency" xfId="254"/>
    <cellStyle name="Currency [0]" xfId="255"/>
    <cellStyle name="计算" xfId="256"/>
    <cellStyle name="计算 2" xfId="257"/>
    <cellStyle name="计算 3" xfId="258"/>
    <cellStyle name="检查单元格" xfId="259"/>
    <cellStyle name="检查单元格 2" xfId="260"/>
    <cellStyle name="检查单元格 3" xfId="261"/>
    <cellStyle name="解释性文本" xfId="262"/>
    <cellStyle name="解释性文本 2" xfId="263"/>
    <cellStyle name="解释性文本 3" xfId="264"/>
    <cellStyle name="借出原因" xfId="265"/>
    <cellStyle name="警告文本" xfId="266"/>
    <cellStyle name="警告文本 2" xfId="267"/>
    <cellStyle name="警告文本 3" xfId="268"/>
    <cellStyle name="链接单元格" xfId="269"/>
    <cellStyle name="链接单元格 2" xfId="270"/>
    <cellStyle name="链接单元格 3" xfId="271"/>
    <cellStyle name="霓付 [0]_laroux" xfId="272"/>
    <cellStyle name="霓付_laroux" xfId="273"/>
    <cellStyle name="烹拳 [0]_laroux" xfId="274"/>
    <cellStyle name="烹拳_laroux" xfId="275"/>
    <cellStyle name="普通_97-917" xfId="276"/>
    <cellStyle name="千分位[0]_BT (2)" xfId="277"/>
    <cellStyle name="千分位_97-917" xfId="278"/>
    <cellStyle name="千位[0]_ 方正PC" xfId="279"/>
    <cellStyle name="千位_ 方正PC" xfId="280"/>
    <cellStyle name="Comma" xfId="281"/>
    <cellStyle name="千位分隔 2" xfId="282"/>
    <cellStyle name="Comma [0]" xfId="283"/>
    <cellStyle name="钎霖_laroux" xfId="284"/>
    <cellStyle name="强调 1" xfId="285"/>
    <cellStyle name="强调 2" xfId="286"/>
    <cellStyle name="强调 3" xfId="287"/>
    <cellStyle name="强调文字颜色 1" xfId="288"/>
    <cellStyle name="强调文字颜色 1 2" xfId="289"/>
    <cellStyle name="强调文字颜色 1 3" xfId="290"/>
    <cellStyle name="强调文字颜色 2" xfId="291"/>
    <cellStyle name="强调文字颜色 2 2" xfId="292"/>
    <cellStyle name="强调文字颜色 2 3" xfId="293"/>
    <cellStyle name="强调文字颜色 3" xfId="294"/>
    <cellStyle name="强调文字颜色 3 2" xfId="295"/>
    <cellStyle name="强调文字颜色 3 3" xfId="296"/>
    <cellStyle name="强调文字颜色 4" xfId="297"/>
    <cellStyle name="强调文字颜色 4 2" xfId="298"/>
    <cellStyle name="强调文字颜色 4 3" xfId="299"/>
    <cellStyle name="强调文字颜色 5" xfId="300"/>
    <cellStyle name="强调文字颜色 5 2" xfId="301"/>
    <cellStyle name="强调文字颜色 5 3" xfId="302"/>
    <cellStyle name="强调文字颜色 6" xfId="303"/>
    <cellStyle name="强调文字颜色 6 2" xfId="304"/>
    <cellStyle name="强调文字颜色 6 3" xfId="305"/>
    <cellStyle name="日期" xfId="306"/>
    <cellStyle name="商品名称" xfId="307"/>
    <cellStyle name="适中" xfId="308"/>
    <cellStyle name="适中 2" xfId="309"/>
    <cellStyle name="适中 3" xfId="310"/>
    <cellStyle name="输出" xfId="311"/>
    <cellStyle name="输出 2" xfId="312"/>
    <cellStyle name="输出 3" xfId="313"/>
    <cellStyle name="输入" xfId="314"/>
    <cellStyle name="输入 2" xfId="315"/>
    <cellStyle name="输入 3" xfId="316"/>
    <cellStyle name="数量" xfId="317"/>
    <cellStyle name="数字" xfId="318"/>
    <cellStyle name="数字 2" xfId="319"/>
    <cellStyle name="数字_2015年预算表按11%" xfId="320"/>
    <cellStyle name="未定义" xfId="321"/>
    <cellStyle name="小数" xfId="322"/>
    <cellStyle name="小数 2" xfId="323"/>
    <cellStyle name="小数_2015年预算表按11%" xfId="324"/>
    <cellStyle name="样式 1" xfId="325"/>
    <cellStyle name="Followed Hyperlink" xfId="326"/>
    <cellStyle name="昗弨_Pacific Region P&amp;L" xfId="327"/>
    <cellStyle name="寘嬫愗傝 [0.00]_Region Orders (2)" xfId="328"/>
    <cellStyle name="寘嬫愗傝_Region Orders (2)" xfId="329"/>
    <cellStyle name="注释" xfId="330"/>
    <cellStyle name="注释 2" xfId="331"/>
    <cellStyle name="注释 3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0.117\&#39044;&#31639;&#32452;&#25991;&#20214;\2014&#24180;&#25991;&#26723;\2014&#24180;&#19987;&#39064;\&#20840;&#21475;&#24452;&#39044;&#31639;\&#36807;&#31243;&#31295;\&#38468;&#20214;&#65306;2015&#24180;&#20840;&#21475;&#24452;&#39044;&#31639;&#25253;&#20154;&#20195;&#20250;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1"/>
      <sheetName val="15年收"/>
      <sheetName val="15年支"/>
      <sheetName val="15省收"/>
      <sheetName val="15省支"/>
      <sheetName val="15年基收"/>
      <sheetName val="15年基支"/>
      <sheetName val="15省基收"/>
      <sheetName val="15省基支"/>
      <sheetName val="15代管收"/>
      <sheetName val="15代管支"/>
      <sheetName val="15社保收"/>
      <sheetName val="15社保支"/>
      <sheetName val="15社保余"/>
      <sheetName val="15年社保省收入"/>
      <sheetName val="15年社保省支"/>
      <sheetName val="15年社保省余"/>
      <sheetName val="15年国资省收"/>
      <sheetName val="15年国资省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PageLayoutView="0" workbookViewId="0" topLeftCell="A1">
      <selection activeCell="D35" sqref="D35:F35"/>
    </sheetView>
  </sheetViews>
  <sheetFormatPr defaultColWidth="9.00390625" defaultRowHeight="14.25"/>
  <cols>
    <col min="1" max="1" width="9.00390625" style="1" customWidth="1"/>
    <col min="2" max="2" width="6.25390625" style="1" customWidth="1"/>
    <col min="3" max="6" width="9.00390625" style="1" customWidth="1"/>
    <col min="7" max="7" width="14.375" style="1" customWidth="1"/>
    <col min="8" max="16384" width="9.00390625" style="1" customWidth="1"/>
  </cols>
  <sheetData>
    <row r="1" spans="7:8" ht="14.25">
      <c r="G1" s="178" t="s">
        <v>0</v>
      </c>
      <c r="H1" s="178"/>
    </row>
    <row r="4" ht="20.25">
      <c r="B4" s="2"/>
    </row>
    <row r="7" spans="4:6" ht="27">
      <c r="D7" s="179" t="s">
        <v>1</v>
      </c>
      <c r="E7" s="179"/>
      <c r="F7" s="179"/>
    </row>
    <row r="10" spans="3:7" ht="33.75">
      <c r="C10" s="180" t="s">
        <v>2</v>
      </c>
      <c r="D10" s="180"/>
      <c r="E10" s="180"/>
      <c r="F10" s="180"/>
      <c r="G10" s="180"/>
    </row>
    <row r="12" spans="3:7" ht="21">
      <c r="C12" s="181"/>
      <c r="D12" s="182"/>
      <c r="E12" s="182"/>
      <c r="F12" s="182"/>
      <c r="G12" s="182"/>
    </row>
    <row r="33" spans="4:6" ht="22.5">
      <c r="D33" s="176" t="s">
        <v>3</v>
      </c>
      <c r="E33" s="176"/>
      <c r="F33" s="176"/>
    </row>
    <row r="35" spans="4:6" ht="22.5">
      <c r="D35" s="177">
        <v>42374</v>
      </c>
      <c r="E35" s="177"/>
      <c r="F35" s="177"/>
    </row>
  </sheetData>
  <sheetProtection/>
  <mergeCells count="6">
    <mergeCell ref="D33:F33"/>
    <mergeCell ref="D35:F35"/>
    <mergeCell ref="G1:H1"/>
    <mergeCell ref="D7:F7"/>
    <mergeCell ref="C10:G10"/>
    <mergeCell ref="C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2.75390625" style="30" customWidth="1"/>
    <col min="2" max="3" width="16.125" style="29" customWidth="1"/>
    <col min="4" max="4" width="9.00390625" style="29" customWidth="1"/>
    <col min="5" max="5" width="22.625" style="30" hidden="1" customWidth="1"/>
    <col min="6" max="6" width="6.75390625" style="30" hidden="1" customWidth="1"/>
    <col min="7" max="8" width="0" style="30" hidden="1" customWidth="1"/>
    <col min="9" max="16384" width="9.00390625" style="30" customWidth="1"/>
  </cols>
  <sheetData>
    <row r="1" ht="18.75" customHeight="1">
      <c r="A1" s="155" t="s">
        <v>342</v>
      </c>
    </row>
    <row r="2" spans="1:3" ht="28.5" customHeight="1">
      <c r="A2" s="198" t="s">
        <v>197</v>
      </c>
      <c r="B2" s="198"/>
      <c r="C2" s="198"/>
    </row>
    <row r="3" spans="1:3" ht="0.75" customHeight="1">
      <c r="A3" s="28"/>
      <c r="B3" s="28"/>
      <c r="C3" s="28"/>
    </row>
    <row r="4" spans="1:3" ht="19.5" customHeight="1">
      <c r="A4" s="31"/>
      <c r="B4" s="34"/>
      <c r="C4" s="35" t="s">
        <v>51</v>
      </c>
    </row>
    <row r="5" spans="1:3" s="37" customFormat="1" ht="21.75" customHeight="1">
      <c r="A5" s="36" t="s">
        <v>52</v>
      </c>
      <c r="B5" s="36" t="s">
        <v>53</v>
      </c>
      <c r="C5" s="36" t="s">
        <v>54</v>
      </c>
    </row>
    <row r="6" spans="1:6" s="41" customFormat="1" ht="18.75" customHeight="1">
      <c r="A6" s="38" t="s">
        <v>55</v>
      </c>
      <c r="B6" s="39"/>
      <c r="C6" s="39"/>
      <c r="D6" s="40"/>
      <c r="E6" s="41" t="s">
        <v>37</v>
      </c>
      <c r="F6" s="41">
        <v>90</v>
      </c>
    </row>
    <row r="7" spans="1:6" s="41" customFormat="1" ht="18.75" customHeight="1">
      <c r="A7" s="42" t="s">
        <v>56</v>
      </c>
      <c r="B7" s="39"/>
      <c r="C7" s="39"/>
      <c r="D7" s="40"/>
      <c r="E7" s="41" t="s">
        <v>38</v>
      </c>
      <c r="F7" s="41">
        <v>240</v>
      </c>
    </row>
    <row r="8" spans="1:4" s="41" customFormat="1" ht="18.75" customHeight="1">
      <c r="A8" s="42" t="s">
        <v>57</v>
      </c>
      <c r="B8" s="39"/>
      <c r="C8" s="39"/>
      <c r="D8" s="40"/>
    </row>
    <row r="9" spans="1:6" s="41" customFormat="1" ht="18.75" customHeight="1">
      <c r="A9" s="42" t="s">
        <v>58</v>
      </c>
      <c r="B9" s="39"/>
      <c r="C9" s="39"/>
      <c r="D9" s="40"/>
      <c r="E9" s="41" t="s">
        <v>39</v>
      </c>
      <c r="F9" s="41">
        <v>5000</v>
      </c>
    </row>
    <row r="10" spans="1:6" s="41" customFormat="1" ht="18.75" customHeight="1">
      <c r="A10" s="42" t="s">
        <v>59</v>
      </c>
      <c r="B10" s="39"/>
      <c r="C10" s="39"/>
      <c r="D10" s="40"/>
      <c r="E10" s="41" t="s">
        <v>40</v>
      </c>
      <c r="F10" s="41">
        <v>4000</v>
      </c>
    </row>
    <row r="11" spans="1:5" s="41" customFormat="1" ht="18.75" customHeight="1">
      <c r="A11" s="42" t="s">
        <v>60</v>
      </c>
      <c r="B11" s="81">
        <v>100</v>
      </c>
      <c r="C11" s="81">
        <v>100</v>
      </c>
      <c r="D11" s="40"/>
      <c r="E11" s="41" t="s">
        <v>41</v>
      </c>
    </row>
    <row r="12" spans="1:6" s="41" customFormat="1" ht="18.75" customHeight="1">
      <c r="A12" s="42" t="s">
        <v>61</v>
      </c>
      <c r="B12" s="81">
        <v>5000</v>
      </c>
      <c r="C12" s="81">
        <v>5000</v>
      </c>
      <c r="D12" s="40"/>
      <c r="E12" s="41" t="s">
        <v>42</v>
      </c>
      <c r="F12" s="41">
        <v>225</v>
      </c>
    </row>
    <row r="13" spans="1:4" s="41" customFormat="1" ht="18.75" customHeight="1">
      <c r="A13" s="42" t="s">
        <v>62</v>
      </c>
      <c r="B13" s="122"/>
      <c r="C13" s="122"/>
      <c r="D13" s="40"/>
    </row>
    <row r="14" spans="1:6" s="41" customFormat="1" ht="18.75" customHeight="1">
      <c r="A14" s="42" t="s">
        <v>63</v>
      </c>
      <c r="B14" s="122"/>
      <c r="C14" s="122"/>
      <c r="D14" s="40"/>
      <c r="E14" s="41" t="s">
        <v>43</v>
      </c>
      <c r="F14" s="41">
        <v>166520</v>
      </c>
    </row>
    <row r="15" spans="1:4" s="41" customFormat="1" ht="18.75" customHeight="1">
      <c r="A15" s="42" t="s">
        <v>64</v>
      </c>
      <c r="B15" s="122"/>
      <c r="C15" s="122"/>
      <c r="D15" s="40"/>
    </row>
    <row r="16" spans="1:4" s="46" customFormat="1" ht="18.75" customHeight="1">
      <c r="A16" s="44" t="s">
        <v>65</v>
      </c>
      <c r="B16" s="123">
        <f>SUM(B6:B15)</f>
        <v>5100</v>
      </c>
      <c r="C16" s="123">
        <f>SUM(C6:C15)</f>
        <v>5100</v>
      </c>
      <c r="D16" s="45"/>
    </row>
    <row r="17" spans="1:4" s="41" customFormat="1" ht="18.75" customHeight="1">
      <c r="A17" s="47" t="s">
        <v>66</v>
      </c>
      <c r="B17" s="124"/>
      <c r="C17" s="124"/>
      <c r="D17" s="40"/>
    </row>
    <row r="18" spans="1:4" s="41" customFormat="1" ht="18.75" customHeight="1">
      <c r="A18" s="47" t="s">
        <v>67</v>
      </c>
      <c r="B18" s="122">
        <v>374</v>
      </c>
      <c r="C18" s="122">
        <v>374</v>
      </c>
      <c r="D18" s="40"/>
    </row>
    <row r="19" spans="1:4" s="41" customFormat="1" ht="18.75" customHeight="1">
      <c r="A19" s="47" t="s">
        <v>68</v>
      </c>
      <c r="B19" s="122"/>
      <c r="C19" s="122"/>
      <c r="D19" s="40"/>
    </row>
    <row r="20" spans="1:4" s="46" customFormat="1" ht="18.75" customHeight="1" thickBot="1">
      <c r="A20" s="48" t="s">
        <v>69</v>
      </c>
      <c r="B20" s="125">
        <f>SUM(B16:B19)</f>
        <v>5474</v>
      </c>
      <c r="C20" s="125">
        <f>SUM(C16:C19)</f>
        <v>5474</v>
      </c>
      <c r="D20" s="45"/>
    </row>
    <row r="21" spans="1:3" s="29" customFormat="1" ht="17.25" customHeight="1">
      <c r="A21" s="49" t="s">
        <v>52</v>
      </c>
      <c r="B21" s="126"/>
      <c r="C21" s="126"/>
    </row>
    <row r="22" spans="1:5" s="41" customFormat="1" ht="18.75" customHeight="1">
      <c r="A22" s="50" t="s">
        <v>70</v>
      </c>
      <c r="B22" s="122"/>
      <c r="C22" s="122"/>
      <c r="D22" s="40"/>
      <c r="E22" s="41" t="s">
        <v>44</v>
      </c>
    </row>
    <row r="23" spans="1:6" s="41" customFormat="1" ht="18.75" customHeight="1">
      <c r="A23" s="50" t="s">
        <v>71</v>
      </c>
      <c r="B23" s="122"/>
      <c r="C23" s="122"/>
      <c r="D23" s="40"/>
      <c r="E23" s="41" t="s">
        <v>45</v>
      </c>
      <c r="F23" s="41">
        <v>550</v>
      </c>
    </row>
    <row r="24" spans="1:6" s="41" customFormat="1" ht="18.75" customHeight="1">
      <c r="A24" s="50" t="s">
        <v>72</v>
      </c>
      <c r="B24" s="122">
        <v>324</v>
      </c>
      <c r="C24" s="122">
        <v>324</v>
      </c>
      <c r="D24" s="40"/>
      <c r="E24" s="41" t="s">
        <v>46</v>
      </c>
      <c r="F24" s="41">
        <v>145200</v>
      </c>
    </row>
    <row r="25" spans="1:6" s="41" customFormat="1" ht="18.75" customHeight="1">
      <c r="A25" s="50" t="s">
        <v>73</v>
      </c>
      <c r="B25" s="122">
        <v>5000</v>
      </c>
      <c r="C25" s="122">
        <v>5000</v>
      </c>
      <c r="D25" s="40"/>
      <c r="E25" s="41" t="s">
        <v>47</v>
      </c>
      <c r="F25" s="41">
        <v>4550</v>
      </c>
    </row>
    <row r="26" spans="1:5" s="41" customFormat="1" ht="18.75" customHeight="1">
      <c r="A26" s="50" t="s">
        <v>74</v>
      </c>
      <c r="B26" s="122">
        <v>150</v>
      </c>
      <c r="C26" s="122">
        <v>150</v>
      </c>
      <c r="D26" s="40"/>
      <c r="E26" s="41" t="s">
        <v>48</v>
      </c>
    </row>
    <row r="27" spans="1:6" s="41" customFormat="1" ht="18.75" customHeight="1">
      <c r="A27" s="50" t="s">
        <v>75</v>
      </c>
      <c r="B27" s="122"/>
      <c r="C27" s="122"/>
      <c r="D27" s="40"/>
      <c r="E27" s="41" t="s">
        <v>49</v>
      </c>
      <c r="F27" s="41">
        <v>375</v>
      </c>
    </row>
    <row r="28" spans="1:5" s="41" customFormat="1" ht="18.75" customHeight="1">
      <c r="A28" s="50" t="s">
        <v>76</v>
      </c>
      <c r="B28" s="122"/>
      <c r="C28" s="122"/>
      <c r="D28" s="40"/>
      <c r="E28" s="41" t="s">
        <v>50</v>
      </c>
    </row>
    <row r="29" spans="1:4" s="41" customFormat="1" ht="18.75" customHeight="1">
      <c r="A29" s="50" t="s">
        <v>77</v>
      </c>
      <c r="B29" s="122"/>
      <c r="C29" s="122"/>
      <c r="D29" s="40"/>
    </row>
    <row r="30" spans="1:4" s="46" customFormat="1" ht="18.75" customHeight="1">
      <c r="A30" s="44" t="s">
        <v>78</v>
      </c>
      <c r="B30" s="123">
        <f>SUM(B22:B29)</f>
        <v>5474</v>
      </c>
      <c r="C30" s="123">
        <f>SUM(C22:C29)</f>
        <v>5474</v>
      </c>
      <c r="D30" s="45"/>
    </row>
    <row r="31" spans="1:4" s="41" customFormat="1" ht="18.75" customHeight="1">
      <c r="A31" s="50" t="s">
        <v>79</v>
      </c>
      <c r="B31" s="122"/>
      <c r="C31" s="122"/>
      <c r="D31" s="40"/>
    </row>
    <row r="32" spans="1:4" s="41" customFormat="1" ht="18.75" customHeight="1">
      <c r="A32" s="50" t="s">
        <v>80</v>
      </c>
      <c r="B32" s="122"/>
      <c r="C32" s="122"/>
      <c r="D32" s="40"/>
    </row>
    <row r="33" spans="1:4" s="41" customFormat="1" ht="18.75" customHeight="1">
      <c r="A33" s="50" t="s">
        <v>81</v>
      </c>
      <c r="B33" s="122"/>
      <c r="C33" s="122"/>
      <c r="D33" s="40"/>
    </row>
    <row r="34" spans="1:4" s="41" customFormat="1" ht="18.75" customHeight="1">
      <c r="A34" s="50" t="s">
        <v>82</v>
      </c>
      <c r="B34" s="122"/>
      <c r="C34" s="122"/>
      <c r="D34" s="40"/>
    </row>
    <row r="35" spans="1:4" s="46" customFormat="1" ht="18.75" customHeight="1" thickBot="1">
      <c r="A35" s="48" t="s">
        <v>83</v>
      </c>
      <c r="B35" s="125">
        <f>SUM(B30:B34)</f>
        <v>5474</v>
      </c>
      <c r="C35" s="125">
        <f>SUM(C30:C34)</f>
        <v>5474</v>
      </c>
      <c r="D35" s="45"/>
    </row>
  </sheetData>
  <sheetProtection/>
  <mergeCells count="1">
    <mergeCell ref="A2:C2"/>
  </mergeCells>
  <printOptions horizontalCentered="1"/>
  <pageMargins left="0.7480314960629921" right="0.7480314960629921" top="0.7874015748031497" bottom="0.3937007874015748" header="0.5118110236220472" footer="0.5118110236220472"/>
  <pageSetup blackAndWhite="1"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A1" sqref="A1"/>
    </sheetView>
  </sheetViews>
  <sheetFormatPr defaultColWidth="9.00390625" defaultRowHeight="14.25"/>
  <cols>
    <col min="1" max="1" width="29.625" style="108" bestFit="1" customWidth="1"/>
    <col min="2" max="3" width="15.375" style="108" customWidth="1"/>
    <col min="4" max="4" width="27.625" style="108" bestFit="1" customWidth="1"/>
    <col min="5" max="6" width="16.25390625" style="108" customWidth="1"/>
    <col min="7" max="16384" width="9.00390625" style="108" customWidth="1"/>
  </cols>
  <sheetData>
    <row r="1" ht="24" customHeight="1">
      <c r="A1" s="173" t="s">
        <v>356</v>
      </c>
    </row>
    <row r="2" spans="1:6" ht="23.25" customHeight="1">
      <c r="A2" s="200" t="s">
        <v>193</v>
      </c>
      <c r="B2" s="200"/>
      <c r="C2" s="200"/>
      <c r="D2" s="200"/>
      <c r="E2" s="200"/>
      <c r="F2" s="200"/>
    </row>
    <row r="3" spans="1:6" s="112" customFormat="1" ht="17.25" customHeight="1">
      <c r="A3" s="109"/>
      <c r="B3" s="110"/>
      <c r="C3" s="201"/>
      <c r="D3" s="201"/>
      <c r="E3" s="110"/>
      <c r="F3" s="111" t="s">
        <v>109</v>
      </c>
    </row>
    <row r="4" spans="1:6" s="112" customFormat="1" ht="20.25" customHeight="1">
      <c r="A4" s="202" t="s">
        <v>168</v>
      </c>
      <c r="B4" s="202"/>
      <c r="C4" s="202"/>
      <c r="D4" s="202" t="s">
        <v>169</v>
      </c>
      <c r="E4" s="202"/>
      <c r="F4" s="202"/>
    </row>
    <row r="5" spans="1:6" s="115" customFormat="1" ht="20.25" customHeight="1">
      <c r="A5" s="113" t="s">
        <v>170</v>
      </c>
      <c r="B5" s="114" t="s">
        <v>194</v>
      </c>
      <c r="C5" s="114" t="s">
        <v>195</v>
      </c>
      <c r="D5" s="113" t="s">
        <v>171</v>
      </c>
      <c r="E5" s="114" t="s">
        <v>194</v>
      </c>
      <c r="F5" s="114" t="s">
        <v>195</v>
      </c>
    </row>
    <row r="6" spans="1:6" s="112" customFormat="1" ht="20.25" customHeight="1">
      <c r="A6" s="116" t="s">
        <v>172</v>
      </c>
      <c r="B6" s="117"/>
      <c r="C6" s="117"/>
      <c r="D6" s="116" t="s">
        <v>173</v>
      </c>
      <c r="E6" s="117"/>
      <c r="F6" s="117"/>
    </row>
    <row r="7" spans="1:6" s="112" customFormat="1" ht="20.25" customHeight="1">
      <c r="A7" s="116" t="s">
        <v>174</v>
      </c>
      <c r="B7" s="117"/>
      <c r="C7" s="117"/>
      <c r="D7" s="116" t="s">
        <v>175</v>
      </c>
      <c r="E7" s="117"/>
      <c r="F7" s="117"/>
    </row>
    <row r="8" spans="1:6" s="112" customFormat="1" ht="20.25" customHeight="1">
      <c r="A8" s="116" t="s">
        <v>176</v>
      </c>
      <c r="B8" s="117"/>
      <c r="C8" s="117"/>
      <c r="D8" s="116" t="s">
        <v>177</v>
      </c>
      <c r="E8" s="117"/>
      <c r="F8" s="117"/>
    </row>
    <row r="9" spans="1:6" s="112" customFormat="1" ht="20.25" customHeight="1">
      <c r="A9" s="116" t="s">
        <v>178</v>
      </c>
      <c r="B9" s="117"/>
      <c r="C9" s="117"/>
      <c r="D9" s="116" t="s">
        <v>179</v>
      </c>
      <c r="E9" s="117"/>
      <c r="F9" s="117"/>
    </row>
    <row r="10" spans="1:6" s="112" customFormat="1" ht="20.25" customHeight="1">
      <c r="A10" s="116" t="s">
        <v>180</v>
      </c>
      <c r="B10" s="117"/>
      <c r="C10" s="117"/>
      <c r="D10" s="116" t="s">
        <v>181</v>
      </c>
      <c r="E10" s="117"/>
      <c r="F10" s="117"/>
    </row>
    <row r="11" spans="1:6" s="112" customFormat="1" ht="20.25" customHeight="1">
      <c r="A11" s="117"/>
      <c r="B11" s="117"/>
      <c r="C11" s="117"/>
      <c r="D11" s="116" t="s">
        <v>182</v>
      </c>
      <c r="E11" s="117"/>
      <c r="F11" s="117"/>
    </row>
    <row r="12" spans="1:6" s="112" customFormat="1" ht="20.25" customHeight="1">
      <c r="A12" s="117"/>
      <c r="B12" s="117"/>
      <c r="C12" s="117"/>
      <c r="D12" s="116" t="s">
        <v>183</v>
      </c>
      <c r="E12" s="117"/>
      <c r="F12" s="117"/>
    </row>
    <row r="13" spans="1:6" s="112" customFormat="1" ht="20.25" customHeight="1">
      <c r="A13" s="117"/>
      <c r="B13" s="117"/>
      <c r="C13" s="117"/>
      <c r="D13" s="116" t="s">
        <v>184</v>
      </c>
      <c r="E13" s="117"/>
      <c r="F13" s="117"/>
    </row>
    <row r="14" spans="1:6" s="112" customFormat="1" ht="20.25" customHeight="1">
      <c r="A14" s="117"/>
      <c r="B14" s="117"/>
      <c r="C14" s="117"/>
      <c r="D14" s="116" t="s">
        <v>185</v>
      </c>
      <c r="E14" s="117"/>
      <c r="F14" s="117"/>
    </row>
    <row r="15" spans="1:6" s="112" customFormat="1" ht="20.25" customHeight="1">
      <c r="A15" s="117"/>
      <c r="B15" s="117"/>
      <c r="C15" s="117"/>
      <c r="D15" s="116" t="s">
        <v>186</v>
      </c>
      <c r="E15" s="117"/>
      <c r="F15" s="117"/>
    </row>
    <row r="16" spans="1:6" s="112" customFormat="1" ht="20.25" customHeight="1">
      <c r="A16" s="117"/>
      <c r="B16" s="117"/>
      <c r="C16" s="117"/>
      <c r="D16" s="116" t="s">
        <v>187</v>
      </c>
      <c r="E16" s="117"/>
      <c r="F16" s="117"/>
    </row>
    <row r="17" spans="1:6" s="112" customFormat="1" ht="20.25" customHeight="1">
      <c r="A17" s="117"/>
      <c r="B17" s="117"/>
      <c r="C17" s="117"/>
      <c r="D17" s="117"/>
      <c r="E17" s="117"/>
      <c r="F17" s="117"/>
    </row>
    <row r="18" spans="1:6" s="112" customFormat="1" ht="20.25" customHeight="1">
      <c r="A18" s="117" t="s">
        <v>188</v>
      </c>
      <c r="B18" s="117">
        <v>0</v>
      </c>
      <c r="C18" s="117"/>
      <c r="D18" s="117" t="s">
        <v>189</v>
      </c>
      <c r="E18" s="117">
        <v>0</v>
      </c>
      <c r="F18" s="117"/>
    </row>
    <row r="19" spans="1:6" s="112" customFormat="1" ht="20.25" customHeight="1">
      <c r="A19" s="117" t="s">
        <v>190</v>
      </c>
      <c r="B19" s="117"/>
      <c r="C19" s="117"/>
      <c r="D19" s="117" t="s">
        <v>191</v>
      </c>
      <c r="E19" s="117"/>
      <c r="F19" s="117"/>
    </row>
    <row r="20" spans="1:6" s="112" customFormat="1" ht="20.25" customHeight="1">
      <c r="A20" s="117"/>
      <c r="B20" s="117"/>
      <c r="C20" s="117"/>
      <c r="D20" s="117"/>
      <c r="E20" s="117"/>
      <c r="F20" s="117"/>
    </row>
    <row r="21" spans="1:6" s="112" customFormat="1" ht="20.25" customHeight="1">
      <c r="A21" s="117" t="s">
        <v>110</v>
      </c>
      <c r="B21" s="117">
        <v>0</v>
      </c>
      <c r="C21" s="117"/>
      <c r="D21" s="117" t="s">
        <v>192</v>
      </c>
      <c r="E21" s="117">
        <v>0</v>
      </c>
      <c r="F21" s="117"/>
    </row>
    <row r="22" spans="1:6" s="112" customFormat="1" ht="20.25" customHeight="1">
      <c r="A22" s="199"/>
      <c r="B22" s="199"/>
      <c r="C22" s="118"/>
      <c r="D22" s="118"/>
      <c r="E22" s="118"/>
      <c r="F22" s="118"/>
    </row>
    <row r="23" ht="20.25" customHeight="1"/>
  </sheetData>
  <sheetProtection/>
  <mergeCells count="5">
    <mergeCell ref="A22:B22"/>
    <mergeCell ref="A2:F2"/>
    <mergeCell ref="C3:D3"/>
    <mergeCell ref="A4:C4"/>
    <mergeCell ref="D4:F4"/>
  </mergeCells>
  <printOptions horizontalCentered="1"/>
  <pageMargins left="0.7480314960629921" right="0.7480314960629921" top="1.1811023622047245" bottom="0.7874015748031497" header="0.5118110236220472" footer="0.5118110236220472"/>
  <pageSetup blackAndWhite="1"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5.625" style="51" customWidth="1"/>
    <col min="2" max="3" width="5.875" style="51" customWidth="1"/>
    <col min="4" max="4" width="6.125" style="51" customWidth="1"/>
    <col min="5" max="5" width="5.50390625" style="51" customWidth="1"/>
    <col min="6" max="6" width="5.00390625" style="51" customWidth="1"/>
    <col min="7" max="7" width="5.625" style="51" customWidth="1"/>
    <col min="8" max="8" width="5.875" style="51" customWidth="1"/>
    <col min="9" max="9" width="6.00390625" style="51" customWidth="1"/>
    <col min="10" max="10" width="6.50390625" style="51" customWidth="1"/>
    <col min="11" max="11" width="6.00390625" style="51" customWidth="1"/>
    <col min="12" max="12" width="6.375" style="51" customWidth="1"/>
    <col min="13" max="13" width="5.625" style="51" customWidth="1"/>
    <col min="14" max="14" width="5.00390625" style="51" customWidth="1"/>
    <col min="15" max="15" width="7.875" style="51" customWidth="1"/>
    <col min="16" max="16" width="6.50390625" style="51" customWidth="1"/>
    <col min="17" max="17" width="5.75390625" style="51" customWidth="1"/>
    <col min="18" max="18" width="6.875" style="51" customWidth="1"/>
    <col min="19" max="19" width="5.625" style="51" customWidth="1"/>
    <col min="20" max="20" width="5.125" style="52" customWidth="1"/>
    <col min="21" max="16384" width="9.00390625" style="51" customWidth="1"/>
  </cols>
  <sheetData>
    <row r="1" ht="21.75" customHeight="1">
      <c r="A1" s="174" t="s">
        <v>343</v>
      </c>
    </row>
    <row r="2" spans="1:20" ht="30" customHeight="1">
      <c r="A2" s="207" t="s">
        <v>344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7.25" customHeight="1">
      <c r="A3" s="204"/>
      <c r="B3" s="204"/>
      <c r="C3" s="204"/>
      <c r="D3" s="204"/>
      <c r="E3" s="204"/>
      <c r="F3" s="53"/>
      <c r="G3" s="53"/>
      <c r="H3" s="53"/>
      <c r="I3" s="53"/>
      <c r="J3" s="53"/>
      <c r="K3" s="53"/>
      <c r="L3" s="53"/>
      <c r="M3" s="53"/>
      <c r="N3" s="53"/>
      <c r="O3" s="54"/>
      <c r="P3" s="53"/>
      <c r="Q3" s="53"/>
      <c r="S3" s="208" t="s">
        <v>5</v>
      </c>
      <c r="T3" s="208"/>
    </row>
    <row r="4" spans="1:20" ht="21.75" customHeight="1">
      <c r="A4" s="203" t="s">
        <v>84</v>
      </c>
      <c r="B4" s="206" t="s">
        <v>345</v>
      </c>
      <c r="C4" s="206"/>
      <c r="D4" s="206"/>
      <c r="E4" s="206"/>
      <c r="F4" s="206"/>
      <c r="G4" s="206"/>
      <c r="H4" s="206"/>
      <c r="I4" s="206"/>
      <c r="J4" s="206" t="s">
        <v>346</v>
      </c>
      <c r="K4" s="206"/>
      <c r="L4" s="206"/>
      <c r="M4" s="206"/>
      <c r="N4" s="206"/>
      <c r="O4" s="206"/>
      <c r="P4" s="206"/>
      <c r="Q4" s="206"/>
      <c r="R4" s="206"/>
      <c r="S4" s="206"/>
      <c r="T4" s="209" t="s">
        <v>88</v>
      </c>
    </row>
    <row r="5" spans="1:20" s="56" customFormat="1" ht="18.75" customHeight="1">
      <c r="A5" s="203"/>
      <c r="B5" s="203" t="s">
        <v>89</v>
      </c>
      <c r="C5" s="203"/>
      <c r="D5" s="203"/>
      <c r="E5" s="203"/>
      <c r="F5" s="203"/>
      <c r="G5" s="203" t="s">
        <v>90</v>
      </c>
      <c r="H5" s="203"/>
      <c r="I5" s="203" t="s">
        <v>91</v>
      </c>
      <c r="J5" s="203" t="s">
        <v>92</v>
      </c>
      <c r="K5" s="203"/>
      <c r="L5" s="203"/>
      <c r="M5" s="203"/>
      <c r="N5" s="203"/>
      <c r="O5" s="203"/>
      <c r="P5" s="203" t="s">
        <v>93</v>
      </c>
      <c r="Q5" s="203"/>
      <c r="R5" s="203"/>
      <c r="S5" s="203" t="s">
        <v>198</v>
      </c>
      <c r="T5" s="209"/>
    </row>
    <row r="6" spans="1:20" s="56" customFormat="1" ht="18" customHeight="1">
      <c r="A6" s="203"/>
      <c r="B6" s="203" t="s">
        <v>94</v>
      </c>
      <c r="C6" s="205" t="s">
        <v>95</v>
      </c>
      <c r="D6" s="205"/>
      <c r="E6" s="205"/>
      <c r="F6" s="205"/>
      <c r="G6" s="203" t="s">
        <v>94</v>
      </c>
      <c r="H6" s="55" t="s">
        <v>95</v>
      </c>
      <c r="I6" s="203"/>
      <c r="J6" s="203" t="s">
        <v>94</v>
      </c>
      <c r="K6" s="205" t="s">
        <v>95</v>
      </c>
      <c r="L6" s="205"/>
      <c r="M6" s="205"/>
      <c r="N6" s="205"/>
      <c r="O6" s="203" t="s">
        <v>96</v>
      </c>
      <c r="P6" s="203" t="s">
        <v>94</v>
      </c>
      <c r="Q6" s="55" t="s">
        <v>85</v>
      </c>
      <c r="R6" s="203" t="s">
        <v>97</v>
      </c>
      <c r="S6" s="203"/>
      <c r="T6" s="209"/>
    </row>
    <row r="7" spans="1:20" s="56" customFormat="1" ht="51" customHeight="1">
      <c r="A7" s="203"/>
      <c r="B7" s="203"/>
      <c r="C7" s="55" t="s">
        <v>98</v>
      </c>
      <c r="D7" s="55" t="s">
        <v>99</v>
      </c>
      <c r="E7" s="55" t="s">
        <v>100</v>
      </c>
      <c r="F7" s="55" t="s">
        <v>101</v>
      </c>
      <c r="G7" s="203"/>
      <c r="H7" s="55" t="s">
        <v>102</v>
      </c>
      <c r="I7" s="203"/>
      <c r="J7" s="203"/>
      <c r="K7" s="55" t="s">
        <v>103</v>
      </c>
      <c r="L7" s="55" t="s">
        <v>104</v>
      </c>
      <c r="M7" s="55" t="s">
        <v>105</v>
      </c>
      <c r="N7" s="55" t="s">
        <v>106</v>
      </c>
      <c r="O7" s="203"/>
      <c r="P7" s="203"/>
      <c r="Q7" s="55" t="s">
        <v>102</v>
      </c>
      <c r="R7" s="203"/>
      <c r="S7" s="203"/>
      <c r="T7" s="209"/>
    </row>
    <row r="8" spans="1:20" s="56" customFormat="1" ht="33.75" customHeight="1">
      <c r="A8" s="57" t="s">
        <v>86</v>
      </c>
      <c r="B8" s="127">
        <v>2648</v>
      </c>
      <c r="C8" s="127">
        <v>699</v>
      </c>
      <c r="D8" s="127">
        <v>1471</v>
      </c>
      <c r="E8" s="127">
        <v>138</v>
      </c>
      <c r="F8" s="127">
        <v>340</v>
      </c>
      <c r="G8" s="127">
        <v>1297</v>
      </c>
      <c r="H8" s="127"/>
      <c r="I8" s="127">
        <v>4928</v>
      </c>
      <c r="J8" s="127">
        <f>SUM(K8:N8)</f>
        <v>2284</v>
      </c>
      <c r="K8" s="127">
        <v>706</v>
      </c>
      <c r="L8" s="127">
        <v>1482</v>
      </c>
      <c r="M8" s="127">
        <v>90</v>
      </c>
      <c r="N8" s="127">
        <v>6</v>
      </c>
      <c r="O8" s="128">
        <f>J8/B8*100-100</f>
        <v>-13.74622356495469</v>
      </c>
      <c r="P8" s="127">
        <v>1416</v>
      </c>
      <c r="Q8" s="127">
        <v>6</v>
      </c>
      <c r="R8" s="128">
        <f>P8/G8*100-100</f>
        <v>9.175019275250577</v>
      </c>
      <c r="S8" s="127">
        <v>5796</v>
      </c>
      <c r="T8" s="60" t="s">
        <v>107</v>
      </c>
    </row>
    <row r="9" spans="1:20" s="56" customFormat="1" ht="47.25" customHeight="1">
      <c r="A9" s="57" t="s">
        <v>87</v>
      </c>
      <c r="B9" s="127">
        <v>1527</v>
      </c>
      <c r="C9" s="129">
        <v>1332</v>
      </c>
      <c r="D9" s="127"/>
      <c r="E9" s="127">
        <v>77</v>
      </c>
      <c r="F9" s="127">
        <v>118</v>
      </c>
      <c r="G9" s="127">
        <v>1833</v>
      </c>
      <c r="H9" s="127">
        <v>178</v>
      </c>
      <c r="I9" s="127">
        <v>1634</v>
      </c>
      <c r="J9" s="127">
        <v>6284</v>
      </c>
      <c r="K9" s="127">
        <v>6152</v>
      </c>
      <c r="L9" s="127"/>
      <c r="M9" s="127">
        <v>27</v>
      </c>
      <c r="N9" s="127">
        <v>105</v>
      </c>
      <c r="O9" s="128">
        <f>J9/B9*100-100</f>
        <v>311.52586771447284</v>
      </c>
      <c r="P9" s="127">
        <v>6278</v>
      </c>
      <c r="Q9" s="127">
        <v>135</v>
      </c>
      <c r="R9" s="128">
        <f>P9/G9*100-100</f>
        <v>242.4986361156574</v>
      </c>
      <c r="S9" s="127">
        <v>1640</v>
      </c>
      <c r="T9" s="60" t="s">
        <v>107</v>
      </c>
    </row>
    <row r="10" spans="1:20" s="56" customFormat="1" ht="27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8"/>
      <c r="Q10" s="58"/>
      <c r="R10" s="59"/>
      <c r="S10" s="58"/>
      <c r="T10" s="60"/>
    </row>
    <row r="11" spans="1:20" s="56" customFormat="1" ht="24.75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8"/>
      <c r="Q11" s="58"/>
      <c r="R11" s="59"/>
      <c r="S11" s="58"/>
      <c r="T11" s="60"/>
    </row>
    <row r="12" spans="1:20" s="56" customFormat="1" ht="33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8"/>
      <c r="Q12" s="58"/>
      <c r="R12" s="59"/>
      <c r="S12" s="58"/>
      <c r="T12" s="60"/>
    </row>
    <row r="13" spans="1:20" s="56" customFormat="1" ht="33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8"/>
      <c r="Q13" s="58"/>
      <c r="R13" s="59"/>
      <c r="S13" s="58"/>
      <c r="T13" s="60"/>
    </row>
    <row r="14" spans="1:20" s="56" customFormat="1" ht="33" customHeight="1">
      <c r="A14" s="55" t="s">
        <v>108</v>
      </c>
      <c r="B14" s="58">
        <f aca="true" t="shared" si="0" ref="B14:N14">SUM(B8:B13)</f>
        <v>4175</v>
      </c>
      <c r="C14" s="58">
        <f t="shared" si="0"/>
        <v>2031</v>
      </c>
      <c r="D14" s="58">
        <f t="shared" si="0"/>
        <v>1471</v>
      </c>
      <c r="E14" s="58">
        <f t="shared" si="0"/>
        <v>215</v>
      </c>
      <c r="F14" s="58">
        <f t="shared" si="0"/>
        <v>458</v>
      </c>
      <c r="G14" s="58">
        <f t="shared" si="0"/>
        <v>3130</v>
      </c>
      <c r="H14" s="58">
        <f t="shared" si="0"/>
        <v>178</v>
      </c>
      <c r="I14" s="58">
        <f t="shared" si="0"/>
        <v>6562</v>
      </c>
      <c r="J14" s="58">
        <f t="shared" si="0"/>
        <v>8568</v>
      </c>
      <c r="K14" s="58">
        <f t="shared" si="0"/>
        <v>6858</v>
      </c>
      <c r="L14" s="58">
        <f t="shared" si="0"/>
        <v>1482</v>
      </c>
      <c r="M14" s="58">
        <f t="shared" si="0"/>
        <v>117</v>
      </c>
      <c r="N14" s="58">
        <f t="shared" si="0"/>
        <v>111</v>
      </c>
      <c r="O14" s="59">
        <f>J14/B14*100-100</f>
        <v>105.22155688622755</v>
      </c>
      <c r="P14" s="58">
        <f>SUM(P8:P13)</f>
        <v>7694</v>
      </c>
      <c r="Q14" s="58">
        <f>SUM(Q8:Q13)</f>
        <v>141</v>
      </c>
      <c r="R14" s="59">
        <f>P14/G14*100-100</f>
        <v>145.81469648562302</v>
      </c>
      <c r="S14" s="58">
        <f>SUM(S8:S13)</f>
        <v>7436</v>
      </c>
      <c r="T14" s="60"/>
    </row>
    <row r="15" spans="1:20" ht="14.25">
      <c r="A15" s="56"/>
      <c r="B15" s="56"/>
      <c r="C15" s="6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2"/>
    </row>
    <row r="16" ht="12">
      <c r="C16" s="63"/>
    </row>
    <row r="17" ht="12">
      <c r="C17" s="63"/>
    </row>
    <row r="18" ht="12">
      <c r="C18" s="63"/>
    </row>
    <row r="19" ht="12">
      <c r="C19" s="63"/>
    </row>
  </sheetData>
  <sheetProtection/>
  <mergeCells count="21">
    <mergeCell ref="G6:G7"/>
    <mergeCell ref="C6:F6"/>
    <mergeCell ref="P5:R5"/>
    <mergeCell ref="B5:F5"/>
    <mergeCell ref="B6:B7"/>
    <mergeCell ref="G5:H5"/>
    <mergeCell ref="A2:T2"/>
    <mergeCell ref="S3:T3"/>
    <mergeCell ref="T4:T7"/>
    <mergeCell ref="O6:O7"/>
    <mergeCell ref="J6:J7"/>
    <mergeCell ref="S5:S7"/>
    <mergeCell ref="P6:P7"/>
    <mergeCell ref="J5:O5"/>
    <mergeCell ref="A3:E3"/>
    <mergeCell ref="I5:I7"/>
    <mergeCell ref="K6:N6"/>
    <mergeCell ref="R6:R7"/>
    <mergeCell ref="A4:A7"/>
    <mergeCell ref="B4:I4"/>
    <mergeCell ref="J4:S4"/>
  </mergeCells>
  <printOptions horizontalCentered="1"/>
  <pageMargins left="0.5511811023622047" right="0" top="1.1811023622047245" bottom="0.984251968503937" header="0.5118110236220472" footer="0.5118110236220472"/>
  <pageSetup blackAndWhite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8" sqref="E8"/>
    </sheetView>
  </sheetViews>
  <sheetFormatPr defaultColWidth="8.00390625" defaultRowHeight="14.25"/>
  <cols>
    <col min="1" max="1" width="28.25390625" style="92" customWidth="1"/>
    <col min="2" max="2" width="5.50390625" style="92" bestFit="1" customWidth="1"/>
    <col min="3" max="3" width="12.50390625" style="92" customWidth="1"/>
    <col min="4" max="4" width="12.625" style="92" customWidth="1"/>
    <col min="5" max="5" width="28.125" style="92" customWidth="1"/>
    <col min="6" max="6" width="6.50390625" style="92" bestFit="1" customWidth="1"/>
    <col min="7" max="7" width="12.50390625" style="107" customWidth="1"/>
    <col min="8" max="8" width="14.50390625" style="107" customWidth="1"/>
    <col min="9" max="16384" width="8.00390625" style="92" customWidth="1"/>
  </cols>
  <sheetData>
    <row r="1" ht="20.25" customHeight="1">
      <c r="A1" s="175" t="s">
        <v>357</v>
      </c>
    </row>
    <row r="2" spans="1:8" ht="23.25" customHeight="1">
      <c r="A2" s="210" t="s">
        <v>166</v>
      </c>
      <c r="B2" s="210"/>
      <c r="C2" s="210"/>
      <c r="D2" s="210"/>
      <c r="E2" s="210"/>
      <c r="F2" s="210"/>
      <c r="G2" s="210"/>
      <c r="H2" s="210"/>
    </row>
    <row r="3" spans="1:8" s="65" customFormat="1" ht="16.5" customHeight="1">
      <c r="A3" s="31"/>
      <c r="B3" s="93"/>
      <c r="C3" s="93"/>
      <c r="D3" s="30"/>
      <c r="E3" s="30"/>
      <c r="F3" s="30"/>
      <c r="G3" s="29"/>
      <c r="H3" s="29"/>
    </row>
    <row r="4" spans="1:8" s="96" customFormat="1" ht="26.25" customHeight="1">
      <c r="A4" s="94" t="s">
        <v>140</v>
      </c>
      <c r="B4" s="94" t="s">
        <v>141</v>
      </c>
      <c r="C4" s="95" t="s">
        <v>167</v>
      </c>
      <c r="D4" s="95" t="s">
        <v>36</v>
      </c>
      <c r="E4" s="95" t="s">
        <v>142</v>
      </c>
      <c r="F4" s="95" t="s">
        <v>141</v>
      </c>
      <c r="G4" s="95" t="s">
        <v>167</v>
      </c>
      <c r="H4" s="95" t="s">
        <v>36</v>
      </c>
    </row>
    <row r="5" spans="1:8" s="99" customFormat="1" ht="25.5" customHeight="1">
      <c r="A5" s="97" t="s">
        <v>143</v>
      </c>
      <c r="B5" s="95" t="s">
        <v>144</v>
      </c>
      <c r="C5" s="95" t="s">
        <v>144</v>
      </c>
      <c r="D5" s="95" t="s">
        <v>144</v>
      </c>
      <c r="E5" s="97" t="s">
        <v>145</v>
      </c>
      <c r="F5" s="94" t="s">
        <v>146</v>
      </c>
      <c r="G5" s="98">
        <v>0</v>
      </c>
      <c r="H5" s="98">
        <v>0</v>
      </c>
    </row>
    <row r="6" spans="1:8" s="99" customFormat="1" ht="25.5" customHeight="1">
      <c r="A6" s="97" t="s">
        <v>147</v>
      </c>
      <c r="B6" s="95" t="s">
        <v>148</v>
      </c>
      <c r="C6" s="100">
        <v>0</v>
      </c>
      <c r="D6" s="100">
        <v>0</v>
      </c>
      <c r="E6" s="97" t="s">
        <v>149</v>
      </c>
      <c r="F6" s="94" t="s">
        <v>144</v>
      </c>
      <c r="G6" s="95" t="s">
        <v>144</v>
      </c>
      <c r="H6" s="95" t="s">
        <v>144</v>
      </c>
    </row>
    <row r="7" spans="1:8" s="99" customFormat="1" ht="25.5" customHeight="1">
      <c r="A7" s="97" t="s">
        <v>150</v>
      </c>
      <c r="B7" s="94" t="s">
        <v>148</v>
      </c>
      <c r="C7" s="100">
        <v>0</v>
      </c>
      <c r="D7" s="100">
        <v>0</v>
      </c>
      <c r="E7" s="101" t="s">
        <v>151</v>
      </c>
      <c r="F7" s="94" t="s">
        <v>148</v>
      </c>
      <c r="G7" s="102">
        <v>0</v>
      </c>
      <c r="H7" s="102">
        <v>0</v>
      </c>
    </row>
    <row r="8" spans="1:8" s="99" customFormat="1" ht="25.5" customHeight="1">
      <c r="A8" s="97" t="s">
        <v>152</v>
      </c>
      <c r="B8" s="94" t="s">
        <v>148</v>
      </c>
      <c r="C8" s="100">
        <v>0</v>
      </c>
      <c r="D8" s="100">
        <v>0</v>
      </c>
      <c r="E8" s="103" t="s">
        <v>162</v>
      </c>
      <c r="F8" s="95" t="s">
        <v>144</v>
      </c>
      <c r="G8" s="95" t="s">
        <v>144</v>
      </c>
      <c r="H8" s="95" t="s">
        <v>144</v>
      </c>
    </row>
    <row r="9" spans="1:8" s="99" customFormat="1" ht="25.5" customHeight="1">
      <c r="A9" s="97" t="s">
        <v>153</v>
      </c>
      <c r="B9" s="94" t="s">
        <v>148</v>
      </c>
      <c r="C9" s="100">
        <v>0</v>
      </c>
      <c r="D9" s="100">
        <v>0</v>
      </c>
      <c r="E9" s="103" t="s">
        <v>163</v>
      </c>
      <c r="F9" s="95" t="s">
        <v>148</v>
      </c>
      <c r="G9" s="104">
        <v>1093</v>
      </c>
      <c r="H9" s="104">
        <v>3045</v>
      </c>
    </row>
    <row r="10" spans="1:8" s="99" customFormat="1" ht="25.5" customHeight="1">
      <c r="A10" s="97" t="s">
        <v>154</v>
      </c>
      <c r="B10" s="94" t="s">
        <v>148</v>
      </c>
      <c r="C10" s="100">
        <v>0</v>
      </c>
      <c r="D10" s="100">
        <v>0</v>
      </c>
      <c r="E10" s="103" t="s">
        <v>164</v>
      </c>
      <c r="F10" s="95" t="s">
        <v>148</v>
      </c>
      <c r="G10" s="104">
        <v>458</v>
      </c>
      <c r="H10" s="104">
        <v>1480</v>
      </c>
    </row>
    <row r="11" spans="1:8" s="99" customFormat="1" ht="25.5" customHeight="1">
      <c r="A11" s="97" t="s">
        <v>155</v>
      </c>
      <c r="B11" s="94" t="s">
        <v>148</v>
      </c>
      <c r="C11" s="100">
        <v>0</v>
      </c>
      <c r="D11" s="100">
        <v>0</v>
      </c>
      <c r="E11" s="103" t="s">
        <v>165</v>
      </c>
      <c r="F11" s="95" t="s">
        <v>144</v>
      </c>
      <c r="G11" s="119" t="s">
        <v>144</v>
      </c>
      <c r="H11" s="119" t="s">
        <v>144</v>
      </c>
    </row>
    <row r="12" spans="1:8" s="99" customFormat="1" ht="25.5" customHeight="1">
      <c r="A12" s="97" t="s">
        <v>156</v>
      </c>
      <c r="B12" s="95" t="s">
        <v>144</v>
      </c>
      <c r="C12" s="95" t="s">
        <v>144</v>
      </c>
      <c r="D12" s="95" t="s">
        <v>144</v>
      </c>
      <c r="E12" s="101" t="s">
        <v>157</v>
      </c>
      <c r="F12" s="95" t="s">
        <v>148</v>
      </c>
      <c r="G12" s="104">
        <v>22426</v>
      </c>
      <c r="H12" s="104">
        <v>24171</v>
      </c>
    </row>
    <row r="13" spans="1:8" s="99" customFormat="1" ht="25.5" customHeight="1">
      <c r="A13" s="105" t="s">
        <v>158</v>
      </c>
      <c r="B13" s="94" t="s">
        <v>159</v>
      </c>
      <c r="C13" s="106">
        <v>0</v>
      </c>
      <c r="D13" s="106">
        <v>0</v>
      </c>
      <c r="E13" s="101" t="s">
        <v>160</v>
      </c>
      <c r="F13" s="95" t="s">
        <v>148</v>
      </c>
      <c r="G13" s="104">
        <v>10268</v>
      </c>
      <c r="H13" s="104">
        <v>10443</v>
      </c>
    </row>
    <row r="14" spans="1:8" s="99" customFormat="1" ht="25.5" customHeight="1">
      <c r="A14" s="105" t="s">
        <v>161</v>
      </c>
      <c r="B14" s="94" t="s">
        <v>159</v>
      </c>
      <c r="C14" s="106">
        <v>0</v>
      </c>
      <c r="D14" s="106">
        <v>0</v>
      </c>
      <c r="E14" s="95" t="s">
        <v>144</v>
      </c>
      <c r="F14" s="95" t="s">
        <v>144</v>
      </c>
      <c r="G14" s="95" t="s">
        <v>144</v>
      </c>
      <c r="H14" s="95" t="s">
        <v>144</v>
      </c>
    </row>
  </sheetData>
  <sheetProtection/>
  <mergeCells count="1">
    <mergeCell ref="A2:H2"/>
  </mergeCells>
  <printOptions horizontalCentered="1"/>
  <pageMargins left="0.69" right="0.5511811023622047" top="1.1811023622047245" bottom="0.984251968503937" header="0.5118110236220472" footer="0.5118110236220472"/>
  <pageSetup blackAndWhite="1"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PageLayoutView="0" workbookViewId="0" topLeftCell="A13">
      <selection activeCell="A10" sqref="A10"/>
    </sheetView>
  </sheetViews>
  <sheetFormatPr defaultColWidth="9.00390625" defaultRowHeight="14.25"/>
  <cols>
    <col min="1" max="1" width="39.00390625" style="7" customWidth="1"/>
    <col min="2" max="5" width="9.75390625" style="13" customWidth="1"/>
    <col min="6" max="6" width="9.00390625" style="7" hidden="1" customWidth="1"/>
    <col min="7" max="7" width="9.50390625" style="7" hidden="1" customWidth="1"/>
    <col min="8" max="16384" width="9.00390625" style="7" customWidth="1"/>
  </cols>
  <sheetData>
    <row r="1" ht="21" customHeight="1">
      <c r="A1" s="153" t="s">
        <v>336</v>
      </c>
    </row>
    <row r="2" spans="1:5" s="3" customFormat="1" ht="33" customHeight="1">
      <c r="A2" s="183" t="s">
        <v>4</v>
      </c>
      <c r="B2" s="183"/>
      <c r="C2" s="183"/>
      <c r="D2" s="183"/>
      <c r="E2" s="183"/>
    </row>
    <row r="3" spans="4:5" s="4" customFormat="1" ht="19.5" customHeight="1">
      <c r="D3" s="184" t="s">
        <v>5</v>
      </c>
      <c r="E3" s="184"/>
    </row>
    <row r="4" spans="1:5" s="6" customFormat="1" ht="18" customHeight="1">
      <c r="A4" s="185" t="s">
        <v>6</v>
      </c>
      <c r="B4" s="185" t="s">
        <v>232</v>
      </c>
      <c r="C4" s="185" t="s">
        <v>7</v>
      </c>
      <c r="D4" s="185" t="s">
        <v>8</v>
      </c>
      <c r="E4" s="185"/>
    </row>
    <row r="5" spans="1:5" s="6" customFormat="1" ht="18" customHeight="1">
      <c r="A5" s="185"/>
      <c r="B5" s="185"/>
      <c r="C5" s="185"/>
      <c r="D5" s="5" t="s">
        <v>9</v>
      </c>
      <c r="E5" s="5" t="s">
        <v>10</v>
      </c>
    </row>
    <row r="6" spans="1:5" s="138" customFormat="1" ht="18" customHeight="1">
      <c r="A6" s="88" t="s">
        <v>233</v>
      </c>
      <c r="B6" s="140">
        <f>SUM(B7+B12)</f>
        <v>53838</v>
      </c>
      <c r="C6" s="140">
        <f>SUM(C7+C12)</f>
        <v>57972.8</v>
      </c>
      <c r="D6" s="140">
        <f>SUM(D7+D12)</f>
        <v>4134.8</v>
      </c>
      <c r="E6" s="141">
        <f aca="true" t="shared" si="0" ref="E6:E28">D6/B6*100</f>
        <v>7.680077268843569</v>
      </c>
    </row>
    <row r="7" spans="1:5" s="138" customFormat="1" ht="18" customHeight="1">
      <c r="A7" s="88" t="s">
        <v>239</v>
      </c>
      <c r="B7" s="5">
        <f>SUM(B8:B11)</f>
        <v>13219</v>
      </c>
      <c r="C7" s="5">
        <f>SUM(C8:C11)</f>
        <v>15323</v>
      </c>
      <c r="D7" s="5">
        <f>SUM(D8:D11)</f>
        <v>2104</v>
      </c>
      <c r="E7" s="141">
        <f t="shared" si="0"/>
        <v>15.91648384900522</v>
      </c>
    </row>
    <row r="8" spans="1:5" s="138" customFormat="1" ht="18" customHeight="1">
      <c r="A8" s="146" t="s">
        <v>240</v>
      </c>
      <c r="B8" s="5">
        <v>7527</v>
      </c>
      <c r="C8" s="5">
        <v>7878</v>
      </c>
      <c r="D8" s="5">
        <f>C8-B8</f>
        <v>351</v>
      </c>
      <c r="E8" s="141">
        <f t="shared" si="0"/>
        <v>4.66321243523316</v>
      </c>
    </row>
    <row r="9" spans="1:5" s="138" customFormat="1" ht="18" customHeight="1">
      <c r="A9" s="146" t="s">
        <v>241</v>
      </c>
      <c r="B9" s="5">
        <v>2</v>
      </c>
      <c r="C9" s="5">
        <v>2</v>
      </c>
      <c r="D9" s="5">
        <f>C9-B9</f>
        <v>0</v>
      </c>
      <c r="E9" s="141">
        <f t="shared" si="0"/>
        <v>0</v>
      </c>
    </row>
    <row r="10" spans="1:5" s="138" customFormat="1" ht="18" customHeight="1">
      <c r="A10" s="146" t="s">
        <v>242</v>
      </c>
      <c r="B10" s="5">
        <v>4101</v>
      </c>
      <c r="C10" s="5">
        <v>5261</v>
      </c>
      <c r="D10" s="5">
        <f>C10-B10</f>
        <v>1160</v>
      </c>
      <c r="E10" s="141">
        <f t="shared" si="0"/>
        <v>28.285783955132892</v>
      </c>
    </row>
    <row r="11" spans="1:5" s="138" customFormat="1" ht="18" customHeight="1">
      <c r="A11" s="146" t="s">
        <v>243</v>
      </c>
      <c r="B11" s="5">
        <v>1589</v>
      </c>
      <c r="C11" s="5">
        <v>2182</v>
      </c>
      <c r="D11" s="5">
        <f>C11-B11</f>
        <v>593</v>
      </c>
      <c r="E11" s="141">
        <f t="shared" si="0"/>
        <v>37.31906859660163</v>
      </c>
    </row>
    <row r="12" spans="1:7" s="9" customFormat="1" ht="18" customHeight="1">
      <c r="A12" s="89" t="s">
        <v>11</v>
      </c>
      <c r="B12" s="134">
        <v>40619</v>
      </c>
      <c r="C12" s="134">
        <f>C13+C30</f>
        <v>42649.8</v>
      </c>
      <c r="D12" s="134">
        <f>D13+D30</f>
        <v>2030.8000000000002</v>
      </c>
      <c r="E12" s="139">
        <f t="shared" si="0"/>
        <v>4.99963071469017</v>
      </c>
      <c r="F12" s="7"/>
      <c r="G12" s="8"/>
    </row>
    <row r="13" spans="1:7" s="11" customFormat="1" ht="18" customHeight="1">
      <c r="A13" s="90" t="s">
        <v>12</v>
      </c>
      <c r="B13" s="133">
        <f>SUM(B16:B29,B14)</f>
        <v>26265</v>
      </c>
      <c r="C13" s="133">
        <f>SUM(C16:C29,C14)</f>
        <v>33622.8</v>
      </c>
      <c r="D13" s="133">
        <f>SUM(D16:D29,D14)</f>
        <v>7357.8</v>
      </c>
      <c r="E13" s="139">
        <f t="shared" si="0"/>
        <v>28.013706453455168</v>
      </c>
      <c r="F13" s="7"/>
      <c r="G13" s="10"/>
    </row>
    <row r="14" spans="1:7" ht="18" customHeight="1">
      <c r="A14" s="91" t="s">
        <v>13</v>
      </c>
      <c r="B14" s="134">
        <v>4078</v>
      </c>
      <c r="C14" s="134">
        <v>9126</v>
      </c>
      <c r="D14" s="135">
        <f aca="true" t="shared" si="1" ref="D14:D36">C14-B14</f>
        <v>5048</v>
      </c>
      <c r="E14" s="139">
        <f t="shared" si="0"/>
        <v>123.78616969102501</v>
      </c>
      <c r="G14" s="12"/>
    </row>
    <row r="15" spans="1:7" ht="18" customHeight="1">
      <c r="A15" s="25" t="s">
        <v>14</v>
      </c>
      <c r="B15" s="134">
        <v>1569</v>
      </c>
      <c r="C15" s="134">
        <v>6500</v>
      </c>
      <c r="D15" s="135">
        <f t="shared" si="1"/>
        <v>4931</v>
      </c>
      <c r="E15" s="139">
        <f t="shared" si="0"/>
        <v>314.27660930529</v>
      </c>
      <c r="G15" s="12"/>
    </row>
    <row r="16" spans="1:7" ht="18" customHeight="1">
      <c r="A16" s="91" t="s">
        <v>15</v>
      </c>
      <c r="B16" s="151">
        <v>6873</v>
      </c>
      <c r="C16" s="152">
        <v>3873</v>
      </c>
      <c r="D16" s="135">
        <f t="shared" si="1"/>
        <v>-3000</v>
      </c>
      <c r="E16" s="139">
        <f t="shared" si="0"/>
        <v>-43.64906154517678</v>
      </c>
      <c r="G16" s="12"/>
    </row>
    <row r="17" spans="1:7" ht="18" customHeight="1">
      <c r="A17" s="91" t="s">
        <v>16</v>
      </c>
      <c r="B17" s="151">
        <v>2734</v>
      </c>
      <c r="C17" s="152">
        <v>3507</v>
      </c>
      <c r="D17" s="135">
        <f t="shared" si="1"/>
        <v>773</v>
      </c>
      <c r="E17" s="139">
        <f t="shared" si="0"/>
        <v>28.273591806876368</v>
      </c>
      <c r="G17" s="12"/>
    </row>
    <row r="18" spans="1:7" ht="18" customHeight="1">
      <c r="A18" s="91" t="s">
        <v>17</v>
      </c>
      <c r="B18" s="151">
        <v>1059</v>
      </c>
      <c r="C18" s="152">
        <v>1455</v>
      </c>
      <c r="D18" s="135">
        <f t="shared" si="1"/>
        <v>396</v>
      </c>
      <c r="E18" s="139">
        <f t="shared" si="0"/>
        <v>37.39376770538244</v>
      </c>
      <c r="G18" s="12"/>
    </row>
    <row r="19" spans="1:7" ht="18" customHeight="1">
      <c r="A19" s="91" t="s">
        <v>18</v>
      </c>
      <c r="B19" s="151">
        <v>237</v>
      </c>
      <c r="C19" s="152">
        <v>600</v>
      </c>
      <c r="D19" s="135">
        <f t="shared" si="1"/>
        <v>363</v>
      </c>
      <c r="E19" s="139">
        <f t="shared" si="0"/>
        <v>153.1645569620253</v>
      </c>
      <c r="G19" s="12"/>
    </row>
    <row r="20" spans="1:7" ht="18" customHeight="1">
      <c r="A20" s="91" t="s">
        <v>19</v>
      </c>
      <c r="B20" s="151">
        <v>1200</v>
      </c>
      <c r="C20" s="152">
        <v>1520</v>
      </c>
      <c r="D20" s="135">
        <f t="shared" si="1"/>
        <v>320</v>
      </c>
      <c r="E20" s="139">
        <f t="shared" si="0"/>
        <v>26.666666666666668</v>
      </c>
      <c r="G20" s="12"/>
    </row>
    <row r="21" spans="1:7" ht="18" customHeight="1">
      <c r="A21" s="91" t="s">
        <v>20</v>
      </c>
      <c r="B21" s="151">
        <v>778</v>
      </c>
      <c r="C21" s="152">
        <v>966</v>
      </c>
      <c r="D21" s="135">
        <f t="shared" si="1"/>
        <v>188</v>
      </c>
      <c r="E21" s="139">
        <f t="shared" si="0"/>
        <v>24.164524421593832</v>
      </c>
      <c r="G21" s="12"/>
    </row>
    <row r="22" spans="1:7" ht="18" customHeight="1">
      <c r="A22" s="91" t="s">
        <v>21</v>
      </c>
      <c r="B22" s="151">
        <v>391</v>
      </c>
      <c r="C22" s="152">
        <v>558</v>
      </c>
      <c r="D22" s="135">
        <f t="shared" si="1"/>
        <v>167</v>
      </c>
      <c r="E22" s="139">
        <f t="shared" si="0"/>
        <v>42.710997442455245</v>
      </c>
      <c r="G22" s="12"/>
    </row>
    <row r="23" spans="1:7" ht="18" customHeight="1">
      <c r="A23" s="91" t="s">
        <v>22</v>
      </c>
      <c r="B23" s="151">
        <v>761</v>
      </c>
      <c r="C23" s="152">
        <v>937</v>
      </c>
      <c r="D23" s="135">
        <f t="shared" si="1"/>
        <v>176</v>
      </c>
      <c r="E23" s="139">
        <f t="shared" si="0"/>
        <v>23.127463863337713</v>
      </c>
      <c r="G23" s="12"/>
    </row>
    <row r="24" spans="1:7" ht="18" customHeight="1">
      <c r="A24" s="91" t="s">
        <v>23</v>
      </c>
      <c r="B24" s="151">
        <v>1309</v>
      </c>
      <c r="C24" s="152">
        <v>1620</v>
      </c>
      <c r="D24" s="135">
        <f t="shared" si="1"/>
        <v>311</v>
      </c>
      <c r="E24" s="139">
        <f t="shared" si="0"/>
        <v>23.758594346829643</v>
      </c>
      <c r="G24" s="12"/>
    </row>
    <row r="25" spans="1:7" ht="18" customHeight="1">
      <c r="A25" s="91" t="s">
        <v>24</v>
      </c>
      <c r="B25" s="151">
        <v>8</v>
      </c>
      <c r="C25" s="152">
        <v>8.8</v>
      </c>
      <c r="D25" s="135">
        <f t="shared" si="1"/>
        <v>0.8000000000000007</v>
      </c>
      <c r="E25" s="139">
        <f t="shared" si="0"/>
        <v>10.000000000000009</v>
      </c>
      <c r="G25" s="12"/>
    </row>
    <row r="26" spans="1:7" ht="18" customHeight="1">
      <c r="A26" s="91" t="s">
        <v>25</v>
      </c>
      <c r="B26" s="151">
        <v>2534</v>
      </c>
      <c r="C26" s="152">
        <v>4000</v>
      </c>
      <c r="D26" s="135">
        <f t="shared" si="1"/>
        <v>1466</v>
      </c>
      <c r="E26" s="139">
        <f t="shared" si="0"/>
        <v>57.85319652722968</v>
      </c>
      <c r="G26" s="12"/>
    </row>
    <row r="27" spans="1:7" ht="18" customHeight="1">
      <c r="A27" s="91" t="s">
        <v>26</v>
      </c>
      <c r="B27" s="151">
        <v>4164</v>
      </c>
      <c r="C27" s="152">
        <v>5267</v>
      </c>
      <c r="D27" s="135">
        <f t="shared" si="1"/>
        <v>1103</v>
      </c>
      <c r="E27" s="139">
        <f t="shared" si="0"/>
        <v>26.48895292987512</v>
      </c>
      <c r="G27" s="12"/>
    </row>
    <row r="28" spans="1:7" ht="18" customHeight="1">
      <c r="A28" s="91" t="s">
        <v>27</v>
      </c>
      <c r="B28" s="151">
        <v>139</v>
      </c>
      <c r="C28" s="152">
        <v>185</v>
      </c>
      <c r="D28" s="135">
        <f t="shared" si="1"/>
        <v>46</v>
      </c>
      <c r="E28" s="139">
        <f t="shared" si="0"/>
        <v>33.093525179856115</v>
      </c>
      <c r="G28" s="12"/>
    </row>
    <row r="29" spans="1:7" ht="18" customHeight="1">
      <c r="A29" s="91" t="s">
        <v>199</v>
      </c>
      <c r="B29" s="134"/>
      <c r="C29" s="134"/>
      <c r="D29" s="135">
        <f t="shared" si="1"/>
        <v>0</v>
      </c>
      <c r="E29" s="139"/>
      <c r="G29" s="12"/>
    </row>
    <row r="30" spans="1:7" s="11" customFormat="1" ht="18" customHeight="1">
      <c r="A30" s="90" t="s">
        <v>28</v>
      </c>
      <c r="B30" s="134">
        <f>SUM(B31:B36)</f>
        <v>14354</v>
      </c>
      <c r="C30" s="134">
        <f>SUM(C31:C36)</f>
        <v>9027</v>
      </c>
      <c r="D30" s="135">
        <f t="shared" si="1"/>
        <v>-5327</v>
      </c>
      <c r="E30" s="139">
        <f>D30/B30*100</f>
        <v>-37.111606520830435</v>
      </c>
      <c r="F30" s="7"/>
      <c r="G30" s="10"/>
    </row>
    <row r="31" spans="1:7" ht="18" customHeight="1">
      <c r="A31" s="91" t="s">
        <v>29</v>
      </c>
      <c r="B31" s="134">
        <v>3464</v>
      </c>
      <c r="C31" s="134">
        <v>2350</v>
      </c>
      <c r="D31" s="135">
        <f t="shared" si="1"/>
        <v>-1114</v>
      </c>
      <c r="E31" s="139">
        <f>D31/B31*100</f>
        <v>-32.159353348729795</v>
      </c>
      <c r="G31" s="12"/>
    </row>
    <row r="32" spans="1:7" ht="18" customHeight="1">
      <c r="A32" s="91" t="s">
        <v>30</v>
      </c>
      <c r="B32" s="134">
        <v>2382</v>
      </c>
      <c r="C32" s="134">
        <v>2453</v>
      </c>
      <c r="D32" s="135">
        <f t="shared" si="1"/>
        <v>71</v>
      </c>
      <c r="E32" s="139">
        <f>D32/B32*100</f>
        <v>2.980688497061293</v>
      </c>
      <c r="G32" s="12"/>
    </row>
    <row r="33" spans="1:7" ht="18" customHeight="1">
      <c r="A33" s="91" t="s">
        <v>31</v>
      </c>
      <c r="B33" s="134">
        <v>623</v>
      </c>
      <c r="C33" s="134">
        <v>649</v>
      </c>
      <c r="D33" s="135">
        <f t="shared" si="1"/>
        <v>26</v>
      </c>
      <c r="E33" s="139">
        <f>D33/B33*100</f>
        <v>4.173354735152488</v>
      </c>
      <c r="G33" s="12"/>
    </row>
    <row r="34" spans="1:7" ht="18" customHeight="1">
      <c r="A34" s="91" t="s">
        <v>32</v>
      </c>
      <c r="B34" s="134"/>
      <c r="C34" s="134"/>
      <c r="D34" s="135">
        <f t="shared" si="1"/>
        <v>0</v>
      </c>
      <c r="E34" s="139"/>
      <c r="G34" s="12"/>
    </row>
    <row r="35" spans="1:7" ht="18" customHeight="1">
      <c r="A35" s="91" t="s">
        <v>33</v>
      </c>
      <c r="B35" s="134">
        <v>8105</v>
      </c>
      <c r="C35" s="134">
        <v>3575</v>
      </c>
      <c r="D35" s="135">
        <f t="shared" si="1"/>
        <v>-4530</v>
      </c>
      <c r="E35" s="139">
        <f>D35/B35*100</f>
        <v>-55.89142504626774</v>
      </c>
      <c r="G35" s="12"/>
    </row>
    <row r="36" spans="1:7" ht="18" customHeight="1">
      <c r="A36" s="91" t="s">
        <v>34</v>
      </c>
      <c r="B36" s="134">
        <v>-220</v>
      </c>
      <c r="C36" s="134"/>
      <c r="D36" s="135">
        <f t="shared" si="1"/>
        <v>220</v>
      </c>
      <c r="E36" s="139"/>
      <c r="G36" s="12"/>
    </row>
    <row r="37" spans="2:3" ht="12">
      <c r="B37" s="7"/>
      <c r="C37" s="7"/>
    </row>
    <row r="38" spans="2:3" ht="12">
      <c r="B38" s="7"/>
      <c r="C38" s="7"/>
    </row>
    <row r="39" spans="2:3" ht="12">
      <c r="B39" s="7"/>
      <c r="C39" s="7"/>
    </row>
    <row r="40" spans="2:3" ht="12">
      <c r="B40" s="7"/>
      <c r="C40" s="7"/>
    </row>
    <row r="41" spans="2:3" ht="12">
      <c r="B41" s="7"/>
      <c r="C41" s="7"/>
    </row>
  </sheetData>
  <sheetProtection/>
  <mergeCells count="6">
    <mergeCell ref="A2:E2"/>
    <mergeCell ref="D3:E3"/>
    <mergeCell ref="A4:A5"/>
    <mergeCell ref="D4:E4"/>
    <mergeCell ref="B4:B5"/>
    <mergeCell ref="C4:C5"/>
  </mergeCells>
  <printOptions horizontalCentered="1"/>
  <pageMargins left="0.79" right="0.7480314960629921" top="0.7874015748031497" bottom="0.3937007874015748" header="0.5118110236220472" footer="0.5118110236220472"/>
  <pageSetup blackAndWhite="1"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PageLayoutView="0" workbookViewId="0" topLeftCell="A13">
      <selection activeCell="B24" sqref="B24"/>
    </sheetView>
  </sheetViews>
  <sheetFormatPr defaultColWidth="9.00390625" defaultRowHeight="14.25"/>
  <cols>
    <col min="1" max="1" width="39.625" style="14" customWidth="1"/>
    <col min="2" max="3" width="10.125" style="14" customWidth="1"/>
    <col min="4" max="5" width="10.125" style="27" customWidth="1"/>
    <col min="6" max="6" width="8.125" style="14" customWidth="1"/>
    <col min="7" max="8" width="9.75390625" style="14" customWidth="1"/>
    <col min="9" max="9" width="9.00390625" style="14" customWidth="1"/>
    <col min="10" max="10" width="11.125" style="14" customWidth="1"/>
    <col min="11" max="11" width="10.875" style="14" customWidth="1"/>
    <col min="12" max="12" width="9.375" style="14" bestFit="1" customWidth="1"/>
    <col min="13" max="16384" width="9.00390625" style="14" customWidth="1"/>
  </cols>
  <sheetData>
    <row r="1" ht="23.25" customHeight="1">
      <c r="A1" s="154" t="s">
        <v>335</v>
      </c>
    </row>
    <row r="2" spans="1:5" ht="29.25" customHeight="1">
      <c r="A2" s="187" t="s">
        <v>200</v>
      </c>
      <c r="B2" s="187"/>
      <c r="C2" s="187"/>
      <c r="D2" s="187"/>
      <c r="E2" s="187"/>
    </row>
    <row r="3" spans="1:5" ht="13.5" customHeight="1">
      <c r="A3" s="15"/>
      <c r="D3" s="184" t="s">
        <v>201</v>
      </c>
      <c r="E3" s="184"/>
    </row>
    <row r="4" spans="1:5" s="17" customFormat="1" ht="20.25" customHeight="1">
      <c r="A4" s="186" t="s">
        <v>202</v>
      </c>
      <c r="B4" s="186" t="s">
        <v>203</v>
      </c>
      <c r="C4" s="186" t="s">
        <v>204</v>
      </c>
      <c r="D4" s="186" t="s">
        <v>205</v>
      </c>
      <c r="E4" s="186"/>
    </row>
    <row r="5" spans="1:5" s="17" customFormat="1" ht="20.25" customHeight="1">
      <c r="A5" s="186"/>
      <c r="B5" s="186"/>
      <c r="C5" s="186"/>
      <c r="D5" s="16" t="s">
        <v>206</v>
      </c>
      <c r="E5" s="16" t="s">
        <v>207</v>
      </c>
    </row>
    <row r="6" spans="1:5" s="130" customFormat="1" ht="20.25" customHeight="1">
      <c r="A6" s="88" t="s">
        <v>233</v>
      </c>
      <c r="B6" s="144">
        <f>B7+B12</f>
        <v>51503</v>
      </c>
      <c r="C6" s="142">
        <f>C7+C12</f>
        <v>55520.8</v>
      </c>
      <c r="D6" s="142">
        <f>D7+D12</f>
        <v>4017.8</v>
      </c>
      <c r="E6" s="143">
        <f aca="true" t="shared" si="0" ref="E6:E28">D6/B6*100</f>
        <v>7.801098965108828</v>
      </c>
    </row>
    <row r="7" spans="1:5" s="130" customFormat="1" ht="20.25" customHeight="1">
      <c r="A7" s="88" t="s">
        <v>234</v>
      </c>
      <c r="B7" s="145">
        <f>SUM(B8:B11)</f>
        <v>12904</v>
      </c>
      <c r="C7" s="16">
        <f>SUM(C8:C11)</f>
        <v>14992</v>
      </c>
      <c r="D7" s="16">
        <f>SUM(D8:D11)</f>
        <v>2088</v>
      </c>
      <c r="E7" s="143">
        <f t="shared" si="0"/>
        <v>16.181029138251706</v>
      </c>
    </row>
    <row r="8" spans="1:5" s="130" customFormat="1" ht="20.25" customHeight="1">
      <c r="A8" s="146" t="s">
        <v>235</v>
      </c>
      <c r="B8" s="16">
        <v>7527</v>
      </c>
      <c r="C8" s="16">
        <v>7878</v>
      </c>
      <c r="D8" s="16">
        <f>C8-B8</f>
        <v>351</v>
      </c>
      <c r="E8" s="143">
        <f t="shared" si="0"/>
        <v>4.66321243523316</v>
      </c>
    </row>
    <row r="9" spans="1:5" s="130" customFormat="1" ht="20.25" customHeight="1">
      <c r="A9" s="146" t="s">
        <v>236</v>
      </c>
      <c r="B9" s="16">
        <v>2</v>
      </c>
      <c r="C9" s="16">
        <v>2</v>
      </c>
      <c r="D9" s="16">
        <f>C9-B9</f>
        <v>0</v>
      </c>
      <c r="E9" s="143">
        <f t="shared" si="0"/>
        <v>0</v>
      </c>
    </row>
    <row r="10" spans="1:5" s="130" customFormat="1" ht="20.25" customHeight="1">
      <c r="A10" s="146" t="s">
        <v>237</v>
      </c>
      <c r="B10" s="16">
        <v>3914</v>
      </c>
      <c r="C10" s="16">
        <v>5063</v>
      </c>
      <c r="D10" s="16">
        <f>C10-B10</f>
        <v>1149</v>
      </c>
      <c r="E10" s="143">
        <f t="shared" si="0"/>
        <v>29.356157383750634</v>
      </c>
    </row>
    <row r="11" spans="1:5" s="130" customFormat="1" ht="20.25" customHeight="1">
      <c r="A11" s="146" t="s">
        <v>238</v>
      </c>
      <c r="B11" s="16">
        <v>1461</v>
      </c>
      <c r="C11" s="16">
        <v>2049</v>
      </c>
      <c r="D11" s="16">
        <f>C11-B11</f>
        <v>588</v>
      </c>
      <c r="E11" s="143">
        <f t="shared" si="0"/>
        <v>40.24640657084189</v>
      </c>
    </row>
    <row r="12" spans="1:6" s="20" customFormat="1" ht="20.25" customHeight="1">
      <c r="A12" s="18" t="s">
        <v>208</v>
      </c>
      <c r="B12" s="131">
        <f>B13+B30</f>
        <v>38599</v>
      </c>
      <c r="C12" s="131">
        <f>C13+C30</f>
        <v>40528.8</v>
      </c>
      <c r="D12" s="131">
        <f>D13+D30</f>
        <v>1929.8000000000002</v>
      </c>
      <c r="E12" s="132">
        <f t="shared" si="0"/>
        <v>4.999611388896086</v>
      </c>
      <c r="F12" s="19"/>
    </row>
    <row r="13" spans="1:5" s="23" customFormat="1" ht="20.25" customHeight="1">
      <c r="A13" s="21" t="s">
        <v>209</v>
      </c>
      <c r="B13" s="22">
        <f>SUM(B16:B29,B14)</f>
        <v>24508</v>
      </c>
      <c r="C13" s="133">
        <f>SUM(C16:C29,C14)</f>
        <v>31780.8</v>
      </c>
      <c r="D13" s="133">
        <f>SUM(D16:D29,D14)</f>
        <v>7272.8</v>
      </c>
      <c r="E13" s="132">
        <f t="shared" si="0"/>
        <v>29.675208095315813</v>
      </c>
    </row>
    <row r="14" spans="1:5" ht="20.25" customHeight="1">
      <c r="A14" s="24" t="s">
        <v>210</v>
      </c>
      <c r="B14" s="134">
        <v>4078</v>
      </c>
      <c r="C14" s="134">
        <v>9126</v>
      </c>
      <c r="D14" s="135">
        <f aca="true" t="shared" si="1" ref="D14:D28">C14-B14</f>
        <v>5048</v>
      </c>
      <c r="E14" s="132">
        <f t="shared" si="0"/>
        <v>123.78616969102501</v>
      </c>
    </row>
    <row r="15" spans="1:5" ht="20.25" customHeight="1">
      <c r="A15" s="25" t="s">
        <v>35</v>
      </c>
      <c r="B15" s="134">
        <v>1569</v>
      </c>
      <c r="C15" s="134">
        <v>6500</v>
      </c>
      <c r="D15" s="135">
        <f t="shared" si="1"/>
        <v>4931</v>
      </c>
      <c r="E15" s="132">
        <f t="shared" si="0"/>
        <v>314.27660930529</v>
      </c>
    </row>
    <row r="16" spans="1:5" ht="20.25" customHeight="1">
      <c r="A16" s="24" t="s">
        <v>211</v>
      </c>
      <c r="B16" s="136">
        <v>6047</v>
      </c>
      <c r="C16" s="135">
        <v>3010</v>
      </c>
      <c r="D16" s="135">
        <f t="shared" si="1"/>
        <v>-3037</v>
      </c>
      <c r="E16" s="132">
        <f t="shared" si="0"/>
        <v>-50.22325119894162</v>
      </c>
    </row>
    <row r="17" spans="1:5" ht="20.25" customHeight="1">
      <c r="A17" s="24" t="s">
        <v>212</v>
      </c>
      <c r="B17" s="136">
        <v>2609</v>
      </c>
      <c r="C17" s="135">
        <v>3375</v>
      </c>
      <c r="D17" s="135">
        <f t="shared" si="1"/>
        <v>766</v>
      </c>
      <c r="E17" s="132">
        <f t="shared" si="0"/>
        <v>29.359908010732084</v>
      </c>
    </row>
    <row r="18" spans="1:5" ht="20.25" customHeight="1">
      <c r="A18" s="24" t="s">
        <v>213</v>
      </c>
      <c r="B18" s="136">
        <v>974</v>
      </c>
      <c r="C18" s="135">
        <v>1366</v>
      </c>
      <c r="D18" s="135">
        <f t="shared" si="1"/>
        <v>392</v>
      </c>
      <c r="E18" s="132">
        <f t="shared" si="0"/>
        <v>40.24640657084189</v>
      </c>
    </row>
    <row r="19" spans="1:5" ht="20.25" customHeight="1">
      <c r="A19" s="24" t="s">
        <v>214</v>
      </c>
      <c r="B19" s="136">
        <v>129</v>
      </c>
      <c r="C19" s="135">
        <v>468</v>
      </c>
      <c r="D19" s="135">
        <f t="shared" si="1"/>
        <v>339</v>
      </c>
      <c r="E19" s="132">
        <f t="shared" si="0"/>
        <v>262.7906976744186</v>
      </c>
    </row>
    <row r="20" spans="1:5" ht="20.25" customHeight="1">
      <c r="A20" s="24" t="s">
        <v>215</v>
      </c>
      <c r="B20" s="136">
        <v>1070</v>
      </c>
      <c r="C20" s="135">
        <v>1385</v>
      </c>
      <c r="D20" s="135">
        <f t="shared" si="1"/>
        <v>315</v>
      </c>
      <c r="E20" s="132">
        <f t="shared" si="0"/>
        <v>29.439252336448597</v>
      </c>
    </row>
    <row r="21" spans="1:5" ht="20.25" customHeight="1">
      <c r="A21" s="24" t="s">
        <v>216</v>
      </c>
      <c r="B21" s="136">
        <v>652</v>
      </c>
      <c r="C21" s="135">
        <v>836</v>
      </c>
      <c r="D21" s="135">
        <f t="shared" si="1"/>
        <v>184</v>
      </c>
      <c r="E21" s="132">
        <f t="shared" si="0"/>
        <v>28.22085889570552</v>
      </c>
    </row>
    <row r="22" spans="1:5" ht="20.25" customHeight="1">
      <c r="A22" s="24" t="s">
        <v>217</v>
      </c>
      <c r="B22" s="136">
        <v>322</v>
      </c>
      <c r="C22" s="135">
        <v>486</v>
      </c>
      <c r="D22" s="135">
        <f t="shared" si="1"/>
        <v>164</v>
      </c>
      <c r="E22" s="132">
        <f t="shared" si="0"/>
        <v>50.931677018633536</v>
      </c>
    </row>
    <row r="23" spans="1:5" ht="20.25" customHeight="1">
      <c r="A23" s="24" t="s">
        <v>218</v>
      </c>
      <c r="B23" s="136">
        <v>662</v>
      </c>
      <c r="C23" s="135">
        <v>824</v>
      </c>
      <c r="D23" s="135">
        <f t="shared" si="1"/>
        <v>162</v>
      </c>
      <c r="E23" s="132">
        <f t="shared" si="0"/>
        <v>24.47129909365559</v>
      </c>
    </row>
    <row r="24" spans="1:5" ht="20.25" customHeight="1">
      <c r="A24" s="24" t="s">
        <v>219</v>
      </c>
      <c r="B24" s="136">
        <v>1120</v>
      </c>
      <c r="C24" s="135">
        <v>1444</v>
      </c>
      <c r="D24" s="135">
        <f t="shared" si="1"/>
        <v>324</v>
      </c>
      <c r="E24" s="132">
        <f t="shared" si="0"/>
        <v>28.92857142857143</v>
      </c>
    </row>
    <row r="25" spans="1:5" ht="20.25" customHeight="1">
      <c r="A25" s="24" t="s">
        <v>220</v>
      </c>
      <c r="B25" s="133">
        <v>8</v>
      </c>
      <c r="C25" s="152">
        <v>8.8</v>
      </c>
      <c r="D25" s="135">
        <f t="shared" si="1"/>
        <v>0.8000000000000007</v>
      </c>
      <c r="E25" s="132">
        <f t="shared" si="0"/>
        <v>10.000000000000009</v>
      </c>
    </row>
    <row r="26" spans="1:7" s="7" customFormat="1" ht="18" customHeight="1">
      <c r="A26" s="25" t="s">
        <v>221</v>
      </c>
      <c r="B26" s="133">
        <v>2534</v>
      </c>
      <c r="C26" s="152">
        <v>4000</v>
      </c>
      <c r="D26" s="135">
        <f t="shared" si="1"/>
        <v>1466</v>
      </c>
      <c r="E26" s="132">
        <f t="shared" si="0"/>
        <v>57.85319652722968</v>
      </c>
      <c r="G26" s="12"/>
    </row>
    <row r="27" spans="1:7" s="7" customFormat="1" ht="18" customHeight="1">
      <c r="A27" s="25" t="s">
        <v>222</v>
      </c>
      <c r="B27" s="133">
        <v>4164</v>
      </c>
      <c r="C27" s="152">
        <v>5267</v>
      </c>
      <c r="D27" s="135">
        <f t="shared" si="1"/>
        <v>1103</v>
      </c>
      <c r="E27" s="132">
        <f t="shared" si="0"/>
        <v>26.48895292987512</v>
      </c>
      <c r="G27" s="12"/>
    </row>
    <row r="28" spans="1:7" s="7" customFormat="1" ht="18" customHeight="1">
      <c r="A28" s="25" t="s">
        <v>223</v>
      </c>
      <c r="B28" s="133">
        <v>139</v>
      </c>
      <c r="C28" s="152">
        <v>185</v>
      </c>
      <c r="D28" s="135">
        <f t="shared" si="1"/>
        <v>46</v>
      </c>
      <c r="E28" s="132">
        <f t="shared" si="0"/>
        <v>33.093525179856115</v>
      </c>
      <c r="G28" s="12"/>
    </row>
    <row r="29" spans="1:5" ht="20.25" customHeight="1">
      <c r="A29" s="24" t="s">
        <v>224</v>
      </c>
      <c r="B29" s="133"/>
      <c r="C29" s="135"/>
      <c r="D29" s="135"/>
      <c r="E29" s="132"/>
    </row>
    <row r="30" spans="1:5" s="23" customFormat="1" ht="20.25" customHeight="1">
      <c r="A30" s="21" t="s">
        <v>225</v>
      </c>
      <c r="B30" s="133">
        <f>SUM(B31:B36)</f>
        <v>14091</v>
      </c>
      <c r="C30" s="133">
        <f>SUM(C31:C36)</f>
        <v>8748</v>
      </c>
      <c r="D30" s="133">
        <f>SUM(D31:D36)</f>
        <v>-5343</v>
      </c>
      <c r="E30" s="132">
        <f>D30/B30*100</f>
        <v>-37.917819885033</v>
      </c>
    </row>
    <row r="31" spans="1:5" ht="20.25" customHeight="1">
      <c r="A31" s="24" t="s">
        <v>226</v>
      </c>
      <c r="B31" s="133">
        <v>3289</v>
      </c>
      <c r="C31" s="133">
        <v>2160</v>
      </c>
      <c r="D31" s="135">
        <f aca="true" t="shared" si="2" ref="D31:D36">C31-B31</f>
        <v>-1129</v>
      </c>
      <c r="E31" s="132">
        <f>D31/B31*100</f>
        <v>-34.326543022195196</v>
      </c>
    </row>
    <row r="32" spans="1:5" ht="20.25" customHeight="1">
      <c r="A32" s="24" t="s">
        <v>227</v>
      </c>
      <c r="B32" s="133">
        <v>2382</v>
      </c>
      <c r="C32" s="135">
        <v>2453</v>
      </c>
      <c r="D32" s="135">
        <f t="shared" si="2"/>
        <v>71</v>
      </c>
      <c r="E32" s="132">
        <f>D32/B32*100</f>
        <v>2.980688497061293</v>
      </c>
    </row>
    <row r="33" spans="1:5" ht="20.25" customHeight="1">
      <c r="A33" s="26" t="s">
        <v>228</v>
      </c>
      <c r="B33" s="133">
        <v>535</v>
      </c>
      <c r="C33" s="137">
        <v>560</v>
      </c>
      <c r="D33" s="135">
        <f t="shared" si="2"/>
        <v>25</v>
      </c>
      <c r="E33" s="132">
        <f>D33/B33*100</f>
        <v>4.672897196261682</v>
      </c>
    </row>
    <row r="34" spans="1:5" ht="20.25" customHeight="1">
      <c r="A34" s="26" t="s">
        <v>229</v>
      </c>
      <c r="B34" s="133">
        <v>0</v>
      </c>
      <c r="C34" s="137">
        <v>0</v>
      </c>
      <c r="D34" s="135">
        <f t="shared" si="2"/>
        <v>0</v>
      </c>
      <c r="E34" s="132"/>
    </row>
    <row r="35" spans="1:5" ht="20.25" customHeight="1">
      <c r="A35" s="26" t="s">
        <v>230</v>
      </c>
      <c r="B35" s="133">
        <v>8105</v>
      </c>
      <c r="C35" s="135">
        <v>3575</v>
      </c>
      <c r="D35" s="135">
        <f t="shared" si="2"/>
        <v>-4530</v>
      </c>
      <c r="E35" s="132">
        <f>D35/B35*100</f>
        <v>-55.89142504626774</v>
      </c>
    </row>
    <row r="36" spans="1:5" ht="20.25" customHeight="1">
      <c r="A36" s="26" t="s">
        <v>231</v>
      </c>
      <c r="B36" s="133">
        <v>-220</v>
      </c>
      <c r="C36" s="135">
        <v>0</v>
      </c>
      <c r="D36" s="135">
        <f t="shared" si="2"/>
        <v>220</v>
      </c>
      <c r="E36" s="132"/>
    </row>
  </sheetData>
  <sheetProtection/>
  <mergeCells count="6">
    <mergeCell ref="B4:B5"/>
    <mergeCell ref="A2:E2"/>
    <mergeCell ref="D3:E3"/>
    <mergeCell ref="A4:A5"/>
    <mergeCell ref="D4:E4"/>
    <mergeCell ref="C4:C5"/>
  </mergeCells>
  <printOptions horizontalCentered="1"/>
  <pageMargins left="0.7480314960629921" right="0.7480314960629921" top="0.7874015748031497" bottom="0.3937007874015748" header="0.5118110236220472" footer="0.5118110236220472"/>
  <pageSetup blackAndWhite="1" errors="blank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0">
      <selection activeCell="D12" sqref="D12"/>
    </sheetView>
  </sheetViews>
  <sheetFormatPr defaultColWidth="9.00390625" defaultRowHeight="14.25"/>
  <cols>
    <col min="1" max="1" width="30.25390625" style="0" customWidth="1"/>
    <col min="2" max="3" width="10.625" style="0" customWidth="1"/>
    <col min="4" max="4" width="11.375" style="0" customWidth="1"/>
    <col min="5" max="5" width="12.125" style="64" customWidth="1"/>
  </cols>
  <sheetData>
    <row r="1" spans="1:2" ht="14.25">
      <c r="A1" s="154" t="s">
        <v>337</v>
      </c>
      <c r="B1" s="14"/>
    </row>
    <row r="2" spans="1:5" ht="20.25">
      <c r="A2" s="188" t="s">
        <v>332</v>
      </c>
      <c r="B2" s="188"/>
      <c r="C2" s="188"/>
      <c r="D2" s="188"/>
      <c r="E2" s="188"/>
    </row>
    <row r="3" spans="1:5" ht="11.25" customHeight="1">
      <c r="A3" s="32"/>
      <c r="B3" s="32"/>
      <c r="C3" s="32"/>
      <c r="D3" s="32"/>
      <c r="E3" s="32"/>
    </row>
    <row r="4" spans="1:5" s="33" customFormat="1" ht="21" customHeight="1">
      <c r="A4" s="7"/>
      <c r="E4" s="12" t="s">
        <v>244</v>
      </c>
    </row>
    <row r="5" spans="1:5" s="78" customFormat="1" ht="23.25" customHeight="1">
      <c r="A5" s="189" t="s">
        <v>245</v>
      </c>
      <c r="B5" s="191" t="s">
        <v>246</v>
      </c>
      <c r="C5" s="191" t="s">
        <v>247</v>
      </c>
      <c r="D5" s="185" t="s">
        <v>248</v>
      </c>
      <c r="E5" s="185"/>
    </row>
    <row r="6" spans="1:5" s="78" customFormat="1" ht="23.25" customHeight="1">
      <c r="A6" s="190"/>
      <c r="B6" s="192"/>
      <c r="C6" s="192"/>
      <c r="D6" s="5" t="s">
        <v>111</v>
      </c>
      <c r="E6" s="79" t="s">
        <v>249</v>
      </c>
    </row>
    <row r="7" spans="1:5" ht="23.25" customHeight="1">
      <c r="A7" s="80" t="s">
        <v>250</v>
      </c>
      <c r="B7" s="82">
        <v>8523</v>
      </c>
      <c r="C7" s="82">
        <v>8992</v>
      </c>
      <c r="D7" s="82">
        <f aca="true" t="shared" si="0" ref="D7:D26">C7-B7</f>
        <v>469</v>
      </c>
      <c r="E7" s="147">
        <f aca="true" t="shared" si="1" ref="E7:E27">D7/B7*100</f>
        <v>5.50275724510149</v>
      </c>
    </row>
    <row r="8" spans="1:5" ht="23.25" customHeight="1">
      <c r="A8" s="80" t="s">
        <v>251</v>
      </c>
      <c r="B8" s="82">
        <v>61</v>
      </c>
      <c r="C8" s="82">
        <v>137</v>
      </c>
      <c r="D8" s="82">
        <f t="shared" si="0"/>
        <v>76</v>
      </c>
      <c r="E8" s="147">
        <f t="shared" si="1"/>
        <v>124.59016393442623</v>
      </c>
    </row>
    <row r="9" spans="1:5" ht="23.25" customHeight="1">
      <c r="A9" s="80" t="s">
        <v>252</v>
      </c>
      <c r="B9" s="82">
        <v>2792</v>
      </c>
      <c r="C9" s="82">
        <v>3295</v>
      </c>
      <c r="D9" s="82">
        <f t="shared" si="0"/>
        <v>503</v>
      </c>
      <c r="E9" s="147">
        <f t="shared" si="1"/>
        <v>18.015759312320917</v>
      </c>
    </row>
    <row r="10" spans="1:5" ht="23.25" customHeight="1">
      <c r="A10" s="80" t="s">
        <v>253</v>
      </c>
      <c r="B10" s="82">
        <v>16512</v>
      </c>
      <c r="C10" s="82">
        <v>19663</v>
      </c>
      <c r="D10" s="82">
        <f t="shared" si="0"/>
        <v>3151</v>
      </c>
      <c r="E10" s="147">
        <f t="shared" si="1"/>
        <v>19.083091085271317</v>
      </c>
    </row>
    <row r="11" spans="1:5" ht="23.25" customHeight="1">
      <c r="A11" s="80" t="s">
        <v>254</v>
      </c>
      <c r="B11" s="82">
        <v>698</v>
      </c>
      <c r="C11" s="82">
        <v>956</v>
      </c>
      <c r="D11" s="82">
        <f t="shared" si="0"/>
        <v>258</v>
      </c>
      <c r="E11" s="147">
        <f t="shared" si="1"/>
        <v>36.96275071633238</v>
      </c>
    </row>
    <row r="12" spans="1:5" ht="23.25" customHeight="1">
      <c r="A12" s="80" t="s">
        <v>255</v>
      </c>
      <c r="B12" s="82">
        <v>200</v>
      </c>
      <c r="C12" s="82">
        <v>354</v>
      </c>
      <c r="D12" s="82">
        <f t="shared" si="0"/>
        <v>154</v>
      </c>
      <c r="E12" s="147">
        <f t="shared" si="1"/>
        <v>77</v>
      </c>
    </row>
    <row r="13" spans="1:5" ht="23.25" customHeight="1">
      <c r="A13" s="80" t="s">
        <v>256</v>
      </c>
      <c r="B13" s="82">
        <v>2697</v>
      </c>
      <c r="C13" s="82">
        <v>5301</v>
      </c>
      <c r="D13" s="82">
        <f t="shared" si="0"/>
        <v>2604</v>
      </c>
      <c r="E13" s="147">
        <f t="shared" si="1"/>
        <v>96.55172413793103</v>
      </c>
    </row>
    <row r="14" spans="1:5" ht="23.25" customHeight="1">
      <c r="A14" s="80" t="s">
        <v>257</v>
      </c>
      <c r="B14" s="82">
        <v>4349</v>
      </c>
      <c r="C14" s="82">
        <v>5730</v>
      </c>
      <c r="D14" s="82">
        <f t="shared" si="0"/>
        <v>1381</v>
      </c>
      <c r="E14" s="147">
        <f t="shared" si="1"/>
        <v>31.754426304897677</v>
      </c>
    </row>
    <row r="15" spans="1:5" ht="23.25" customHeight="1">
      <c r="A15" s="80" t="s">
        <v>258</v>
      </c>
      <c r="B15" s="82">
        <v>190</v>
      </c>
      <c r="C15" s="82">
        <v>302</v>
      </c>
      <c r="D15" s="82">
        <f t="shared" si="0"/>
        <v>112</v>
      </c>
      <c r="E15" s="147">
        <f t="shared" si="1"/>
        <v>58.94736842105262</v>
      </c>
    </row>
    <row r="16" spans="1:5" ht="23.25" customHeight="1">
      <c r="A16" s="80" t="s">
        <v>259</v>
      </c>
      <c r="B16" s="82">
        <v>2448</v>
      </c>
      <c r="C16" s="82">
        <v>3203</v>
      </c>
      <c r="D16" s="82">
        <f t="shared" si="0"/>
        <v>755</v>
      </c>
      <c r="E16" s="147">
        <f t="shared" si="1"/>
        <v>30.841503267973856</v>
      </c>
    </row>
    <row r="17" spans="1:5" ht="23.25" customHeight="1">
      <c r="A17" s="80" t="s">
        <v>260</v>
      </c>
      <c r="B17" s="82">
        <v>4591</v>
      </c>
      <c r="C17" s="82">
        <v>8779</v>
      </c>
      <c r="D17" s="82">
        <f t="shared" si="0"/>
        <v>4188</v>
      </c>
      <c r="E17" s="147">
        <f t="shared" si="1"/>
        <v>91.22195600087127</v>
      </c>
    </row>
    <row r="18" spans="1:5" ht="23.25" customHeight="1">
      <c r="A18" s="80" t="s">
        <v>261</v>
      </c>
      <c r="B18" s="82">
        <v>692</v>
      </c>
      <c r="C18" s="82">
        <v>882</v>
      </c>
      <c r="D18" s="82">
        <f t="shared" si="0"/>
        <v>190</v>
      </c>
      <c r="E18" s="147">
        <f t="shared" si="1"/>
        <v>27.45664739884393</v>
      </c>
    </row>
    <row r="19" spans="1:5" ht="23.25" customHeight="1">
      <c r="A19" s="80" t="s">
        <v>262</v>
      </c>
      <c r="B19" s="82">
        <v>914</v>
      </c>
      <c r="C19" s="82">
        <v>746</v>
      </c>
      <c r="D19" s="82">
        <f t="shared" si="0"/>
        <v>-168</v>
      </c>
      <c r="E19" s="147">
        <f t="shared" si="1"/>
        <v>-18.38074398249453</v>
      </c>
    </row>
    <row r="20" spans="1:5" ht="23.25" customHeight="1">
      <c r="A20" s="80" t="s">
        <v>263</v>
      </c>
      <c r="B20" s="82">
        <v>15</v>
      </c>
      <c r="C20" s="82">
        <v>23</v>
      </c>
      <c r="D20" s="82">
        <f t="shared" si="0"/>
        <v>8</v>
      </c>
      <c r="E20" s="147">
        <f t="shared" si="1"/>
        <v>53.333333333333336</v>
      </c>
    </row>
    <row r="21" spans="1:5" ht="23.25" customHeight="1">
      <c r="A21" s="80" t="s">
        <v>264</v>
      </c>
      <c r="B21" s="82">
        <v>20</v>
      </c>
      <c r="C21" s="82">
        <v>30</v>
      </c>
      <c r="D21" s="82">
        <f t="shared" si="0"/>
        <v>10</v>
      </c>
      <c r="E21" s="147">
        <f t="shared" si="1"/>
        <v>50</v>
      </c>
    </row>
    <row r="22" spans="1:5" ht="23.25" customHeight="1">
      <c r="A22" s="80" t="s">
        <v>265</v>
      </c>
      <c r="B22" s="82">
        <v>27</v>
      </c>
      <c r="C22" s="82">
        <v>37</v>
      </c>
      <c r="D22" s="82">
        <f t="shared" si="0"/>
        <v>10</v>
      </c>
      <c r="E22" s="147">
        <f t="shared" si="1"/>
        <v>37.03703703703704</v>
      </c>
    </row>
    <row r="23" spans="1:5" ht="23.25" customHeight="1">
      <c r="A23" s="80" t="s">
        <v>266</v>
      </c>
      <c r="B23" s="82">
        <v>1332</v>
      </c>
      <c r="C23" s="82">
        <v>571</v>
      </c>
      <c r="D23" s="82">
        <f t="shared" si="0"/>
        <v>-761</v>
      </c>
      <c r="E23" s="147">
        <f t="shared" si="1"/>
        <v>-57.13213213213213</v>
      </c>
    </row>
    <row r="24" spans="1:5" ht="23.25" customHeight="1">
      <c r="A24" s="80" t="s">
        <v>267</v>
      </c>
      <c r="B24" s="82">
        <v>1520</v>
      </c>
      <c r="C24" s="82">
        <v>1560</v>
      </c>
      <c r="D24" s="82">
        <f t="shared" si="0"/>
        <v>40</v>
      </c>
      <c r="E24" s="147">
        <f t="shared" si="1"/>
        <v>2.631578947368421</v>
      </c>
    </row>
    <row r="25" spans="1:5" ht="23.25" customHeight="1">
      <c r="A25" s="80" t="s">
        <v>270</v>
      </c>
      <c r="B25" s="82">
        <v>6076</v>
      </c>
      <c r="C25" s="82">
        <v>501</v>
      </c>
      <c r="D25" s="82">
        <f t="shared" si="0"/>
        <v>-5575</v>
      </c>
      <c r="E25" s="147">
        <f t="shared" si="1"/>
        <v>-91.75444371296906</v>
      </c>
    </row>
    <row r="26" spans="1:5" ht="23.25" customHeight="1">
      <c r="A26" s="80" t="s">
        <v>268</v>
      </c>
      <c r="B26" s="83">
        <v>562</v>
      </c>
      <c r="C26" s="82">
        <v>2818</v>
      </c>
      <c r="D26" s="82">
        <f t="shared" si="0"/>
        <v>2256</v>
      </c>
      <c r="E26" s="147">
        <f t="shared" si="1"/>
        <v>401.42348754448403</v>
      </c>
    </row>
    <row r="27" spans="1:5" ht="23.25" customHeight="1">
      <c r="A27" s="84" t="s">
        <v>269</v>
      </c>
      <c r="B27" s="85">
        <f>SUM(B7:B26)</f>
        <v>54219</v>
      </c>
      <c r="C27" s="82">
        <f>SUM(C7:C26)</f>
        <v>63880</v>
      </c>
      <c r="D27" s="82">
        <f>SUM(D7:D26)</f>
        <v>9661</v>
      </c>
      <c r="E27" s="147">
        <f t="shared" si="1"/>
        <v>17.818476917685683</v>
      </c>
    </row>
  </sheetData>
  <sheetProtection/>
  <mergeCells count="5">
    <mergeCell ref="D5:E5"/>
    <mergeCell ref="A2:E2"/>
    <mergeCell ref="A5:A6"/>
    <mergeCell ref="B5:B6"/>
    <mergeCell ref="C5:C6"/>
  </mergeCells>
  <printOptions horizontalCentered="1"/>
  <pageMargins left="0.79" right="0.7480314960629921" top="1.1811023622047245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Zeros="0" zoomScalePageLayoutView="0" workbookViewId="0" topLeftCell="A16">
      <selection activeCell="A1" sqref="A1:E27"/>
    </sheetView>
  </sheetViews>
  <sheetFormatPr defaultColWidth="9.00390625" defaultRowHeight="14.25"/>
  <cols>
    <col min="1" max="1" width="29.50390625" style="0" customWidth="1"/>
    <col min="2" max="2" width="10.625" style="0" customWidth="1"/>
    <col min="3" max="3" width="11.25390625" style="0" customWidth="1"/>
    <col min="4" max="4" width="10.625" style="0" customWidth="1"/>
    <col min="5" max="5" width="11.375" style="64" customWidth="1"/>
  </cols>
  <sheetData>
    <row r="1" spans="1:2" ht="22.5" customHeight="1">
      <c r="A1" s="193" t="s">
        <v>338</v>
      </c>
      <c r="B1" s="193"/>
    </row>
    <row r="2" spans="1:5" ht="22.5" customHeight="1">
      <c r="A2" s="188" t="s">
        <v>333</v>
      </c>
      <c r="B2" s="188"/>
      <c r="C2" s="188"/>
      <c r="D2" s="188"/>
      <c r="E2" s="188"/>
    </row>
    <row r="3" spans="1:5" ht="11.25" customHeight="1">
      <c r="A3" s="32"/>
      <c r="B3" s="32"/>
      <c r="C3" s="32"/>
      <c r="D3" s="32"/>
      <c r="E3" s="32"/>
    </row>
    <row r="4" spans="1:5" s="33" customFormat="1" ht="21" customHeight="1">
      <c r="A4" s="153"/>
      <c r="B4" s="7"/>
      <c r="C4" s="7"/>
      <c r="D4" s="7"/>
      <c r="E4" s="12" t="s">
        <v>305</v>
      </c>
    </row>
    <row r="5" spans="1:5" s="78" customFormat="1" ht="23.25" customHeight="1">
      <c r="A5" s="189" t="s">
        <v>306</v>
      </c>
      <c r="B5" s="191" t="s">
        <v>307</v>
      </c>
      <c r="C5" s="191" t="s">
        <v>308</v>
      </c>
      <c r="D5" s="185" t="s">
        <v>309</v>
      </c>
      <c r="E5" s="185"/>
    </row>
    <row r="6" spans="1:5" s="78" customFormat="1" ht="23.25" customHeight="1">
      <c r="A6" s="190"/>
      <c r="B6" s="192"/>
      <c r="C6" s="192"/>
      <c r="D6" s="5" t="s">
        <v>111</v>
      </c>
      <c r="E6" s="79" t="s">
        <v>310</v>
      </c>
    </row>
    <row r="7" spans="1:5" ht="25.5" customHeight="1">
      <c r="A7" s="80" t="s">
        <v>311</v>
      </c>
      <c r="B7" s="81">
        <v>7454</v>
      </c>
      <c r="C7" s="120">
        <v>8280</v>
      </c>
      <c r="D7" s="120">
        <f aca="true" t="shared" si="0" ref="D7:D26">C7-B7</f>
        <v>826</v>
      </c>
      <c r="E7" s="121">
        <f aca="true" t="shared" si="1" ref="E7:E27">D7/B7*100</f>
        <v>11.08129863160719</v>
      </c>
    </row>
    <row r="8" spans="1:5" ht="25.5" customHeight="1">
      <c r="A8" s="80" t="s">
        <v>312</v>
      </c>
      <c r="B8" s="81">
        <v>61</v>
      </c>
      <c r="C8" s="120">
        <v>137</v>
      </c>
      <c r="D8" s="120">
        <f t="shared" si="0"/>
        <v>76</v>
      </c>
      <c r="E8" s="121">
        <f t="shared" si="1"/>
        <v>124.59016393442623</v>
      </c>
    </row>
    <row r="9" spans="1:5" ht="25.5" customHeight="1">
      <c r="A9" s="80" t="s">
        <v>313</v>
      </c>
      <c r="B9" s="81">
        <v>2774</v>
      </c>
      <c r="C9" s="120">
        <v>3220</v>
      </c>
      <c r="D9" s="120">
        <f t="shared" si="0"/>
        <v>446</v>
      </c>
      <c r="E9" s="121">
        <f t="shared" si="1"/>
        <v>16.077865897620764</v>
      </c>
    </row>
    <row r="10" spans="1:5" ht="25.5" customHeight="1">
      <c r="A10" s="80" t="s">
        <v>314</v>
      </c>
      <c r="B10" s="81">
        <v>16512</v>
      </c>
      <c r="C10" s="120">
        <v>19663</v>
      </c>
      <c r="D10" s="120">
        <f t="shared" si="0"/>
        <v>3151</v>
      </c>
      <c r="E10" s="121">
        <f t="shared" si="1"/>
        <v>19.083091085271317</v>
      </c>
    </row>
    <row r="11" spans="1:5" ht="25.5" customHeight="1">
      <c r="A11" s="80" t="s">
        <v>315</v>
      </c>
      <c r="B11" s="81">
        <v>698</v>
      </c>
      <c r="C11" s="120">
        <v>956</v>
      </c>
      <c r="D11" s="120">
        <f t="shared" si="0"/>
        <v>258</v>
      </c>
      <c r="E11" s="121">
        <f t="shared" si="1"/>
        <v>36.96275071633238</v>
      </c>
    </row>
    <row r="12" spans="1:5" ht="25.5" customHeight="1">
      <c r="A12" s="80" t="s">
        <v>316</v>
      </c>
      <c r="B12" s="81">
        <v>189</v>
      </c>
      <c r="C12" s="120">
        <v>345</v>
      </c>
      <c r="D12" s="120">
        <f t="shared" si="0"/>
        <v>156</v>
      </c>
      <c r="E12" s="121">
        <f t="shared" si="1"/>
        <v>82.53968253968253</v>
      </c>
    </row>
    <row r="13" spans="1:5" ht="25.5" customHeight="1">
      <c r="A13" s="80" t="s">
        <v>317</v>
      </c>
      <c r="B13" s="81">
        <v>2633</v>
      </c>
      <c r="C13" s="120">
        <v>5267</v>
      </c>
      <c r="D13" s="120">
        <f t="shared" si="0"/>
        <v>2634</v>
      </c>
      <c r="E13" s="121">
        <f t="shared" si="1"/>
        <v>100.03797949107482</v>
      </c>
    </row>
    <row r="14" spans="1:5" ht="25.5" customHeight="1">
      <c r="A14" s="80" t="s">
        <v>318</v>
      </c>
      <c r="B14" s="81">
        <v>4290</v>
      </c>
      <c r="C14" s="120">
        <v>5684</v>
      </c>
      <c r="D14" s="120">
        <f t="shared" si="0"/>
        <v>1394</v>
      </c>
      <c r="E14" s="121">
        <f t="shared" si="1"/>
        <v>32.494172494172496</v>
      </c>
    </row>
    <row r="15" spans="1:5" ht="25.5" customHeight="1">
      <c r="A15" s="80" t="s">
        <v>319</v>
      </c>
      <c r="B15" s="81">
        <v>190</v>
      </c>
      <c r="C15" s="120">
        <v>289</v>
      </c>
      <c r="D15" s="120">
        <f t="shared" si="0"/>
        <v>99</v>
      </c>
      <c r="E15" s="121">
        <f t="shared" si="1"/>
        <v>52.10526315789473</v>
      </c>
    </row>
    <row r="16" spans="1:5" ht="25.5" customHeight="1">
      <c r="A16" s="80" t="s">
        <v>320</v>
      </c>
      <c r="B16" s="81">
        <v>2448</v>
      </c>
      <c r="C16" s="120">
        <v>3203</v>
      </c>
      <c r="D16" s="120">
        <f t="shared" si="0"/>
        <v>755</v>
      </c>
      <c r="E16" s="121">
        <f t="shared" si="1"/>
        <v>30.841503267973856</v>
      </c>
    </row>
    <row r="17" spans="1:5" ht="25.5" customHeight="1">
      <c r="A17" s="80" t="s">
        <v>321</v>
      </c>
      <c r="B17" s="81">
        <v>4120</v>
      </c>
      <c r="C17" s="120">
        <v>8364</v>
      </c>
      <c r="D17" s="120">
        <f t="shared" si="0"/>
        <v>4244</v>
      </c>
      <c r="E17" s="121">
        <f t="shared" si="1"/>
        <v>103.00970873786409</v>
      </c>
    </row>
    <row r="18" spans="1:5" ht="25.5" customHeight="1">
      <c r="A18" s="80" t="s">
        <v>322</v>
      </c>
      <c r="B18" s="81">
        <v>672</v>
      </c>
      <c r="C18" s="120">
        <v>785</v>
      </c>
      <c r="D18" s="120">
        <f t="shared" si="0"/>
        <v>113</v>
      </c>
      <c r="E18" s="121">
        <f t="shared" si="1"/>
        <v>16.815476190476193</v>
      </c>
    </row>
    <row r="19" spans="1:5" ht="25.5" customHeight="1">
      <c r="A19" s="80" t="s">
        <v>323</v>
      </c>
      <c r="B19" s="81">
        <v>914</v>
      </c>
      <c r="C19" s="120">
        <v>746</v>
      </c>
      <c r="D19" s="120">
        <f t="shared" si="0"/>
        <v>-168</v>
      </c>
      <c r="E19" s="121">
        <f t="shared" si="1"/>
        <v>-18.38074398249453</v>
      </c>
    </row>
    <row r="20" spans="1:5" ht="25.5" customHeight="1">
      <c r="A20" s="80" t="s">
        <v>324</v>
      </c>
      <c r="B20" s="81">
        <v>15</v>
      </c>
      <c r="C20" s="120">
        <v>23</v>
      </c>
      <c r="D20" s="120">
        <f t="shared" si="0"/>
        <v>8</v>
      </c>
      <c r="E20" s="121">
        <f t="shared" si="1"/>
        <v>53.333333333333336</v>
      </c>
    </row>
    <row r="21" spans="1:5" ht="25.5" customHeight="1">
      <c r="A21" s="80" t="s">
        <v>325</v>
      </c>
      <c r="B21" s="81">
        <v>20</v>
      </c>
      <c r="C21" s="120">
        <v>30</v>
      </c>
      <c r="D21" s="120">
        <f t="shared" si="0"/>
        <v>10</v>
      </c>
      <c r="E21" s="121">
        <f t="shared" si="1"/>
        <v>50</v>
      </c>
    </row>
    <row r="22" spans="1:5" ht="25.5" customHeight="1">
      <c r="A22" s="80" t="s">
        <v>326</v>
      </c>
      <c r="B22" s="81">
        <v>27</v>
      </c>
      <c r="C22" s="120">
        <v>37</v>
      </c>
      <c r="D22" s="120">
        <f t="shared" si="0"/>
        <v>10</v>
      </c>
      <c r="E22" s="121">
        <f t="shared" si="1"/>
        <v>37.03703703703704</v>
      </c>
    </row>
    <row r="23" spans="1:5" ht="25.5" customHeight="1">
      <c r="A23" s="80" t="s">
        <v>327</v>
      </c>
      <c r="B23" s="81">
        <v>1332</v>
      </c>
      <c r="C23" s="120">
        <v>571</v>
      </c>
      <c r="D23" s="120">
        <f t="shared" si="0"/>
        <v>-761</v>
      </c>
      <c r="E23" s="121">
        <f t="shared" si="1"/>
        <v>-57.13213213213213</v>
      </c>
    </row>
    <row r="24" spans="1:5" ht="25.5" customHeight="1">
      <c r="A24" s="80" t="s">
        <v>328</v>
      </c>
      <c r="B24" s="81">
        <v>1520</v>
      </c>
      <c r="C24" s="120">
        <v>1560</v>
      </c>
      <c r="D24" s="120">
        <f t="shared" si="0"/>
        <v>40</v>
      </c>
      <c r="E24" s="121">
        <f t="shared" si="1"/>
        <v>2.631578947368421</v>
      </c>
    </row>
    <row r="25" spans="1:5" ht="25.5" customHeight="1">
      <c r="A25" s="80" t="s">
        <v>329</v>
      </c>
      <c r="B25" s="81">
        <v>6076</v>
      </c>
      <c r="C25" s="120">
        <v>501</v>
      </c>
      <c r="D25" s="120">
        <f t="shared" si="0"/>
        <v>-5575</v>
      </c>
      <c r="E25" s="121">
        <f t="shared" si="1"/>
        <v>-91.75444371296906</v>
      </c>
    </row>
    <row r="26" spans="1:5" ht="25.5" customHeight="1">
      <c r="A26" s="80" t="s">
        <v>330</v>
      </c>
      <c r="B26" s="81">
        <v>562</v>
      </c>
      <c r="C26" s="120">
        <v>2818</v>
      </c>
      <c r="D26" s="120">
        <f t="shared" si="0"/>
        <v>2256</v>
      </c>
      <c r="E26" s="121">
        <f t="shared" si="1"/>
        <v>401.42348754448403</v>
      </c>
    </row>
    <row r="27" spans="1:5" ht="25.5" customHeight="1">
      <c r="A27" s="86" t="s">
        <v>331</v>
      </c>
      <c r="B27" s="81">
        <f>SUM(B7:B26)</f>
        <v>52507</v>
      </c>
      <c r="C27" s="120">
        <f>SUM(C7:C26)</f>
        <v>62479</v>
      </c>
      <c r="D27" s="120">
        <f>SUM(D7:D26)</f>
        <v>9972</v>
      </c>
      <c r="E27" s="121">
        <f t="shared" si="1"/>
        <v>18.991753480488317</v>
      </c>
    </row>
    <row r="28" ht="14.25">
      <c r="E28" s="87"/>
    </row>
  </sheetData>
  <sheetProtection/>
  <mergeCells count="6">
    <mergeCell ref="A1:B1"/>
    <mergeCell ref="D5:E5"/>
    <mergeCell ref="A2:E2"/>
    <mergeCell ref="A5:A6"/>
    <mergeCell ref="B5:B6"/>
    <mergeCell ref="C5:C6"/>
  </mergeCells>
  <printOptions horizontalCentered="1"/>
  <pageMargins left="0.9448818897637796" right="0.7480314960629921" top="1.1811023622047245" bottom="0.984251968503937" header="0.5118110236220472" footer="0.5118110236220472"/>
  <pageSetup blackAndWhite="1"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Zeros="0" zoomScalePageLayoutView="0" workbookViewId="0" topLeftCell="A7">
      <selection activeCell="B13" sqref="B13"/>
    </sheetView>
  </sheetViews>
  <sheetFormatPr defaultColWidth="9.00390625" defaultRowHeight="14.25"/>
  <cols>
    <col min="1" max="1" width="30.75390625" style="0" customWidth="1"/>
    <col min="2" max="4" width="11.375" style="0" customWidth="1"/>
    <col min="5" max="5" width="11.375" style="64" customWidth="1"/>
  </cols>
  <sheetData>
    <row r="1" spans="1:2" ht="26.25" customHeight="1">
      <c r="A1" s="193" t="s">
        <v>339</v>
      </c>
      <c r="B1" s="194"/>
    </row>
    <row r="2" spans="1:5" ht="20.25">
      <c r="A2" s="195" t="s">
        <v>334</v>
      </c>
      <c r="B2" s="195"/>
      <c r="C2" s="195"/>
      <c r="D2" s="195"/>
      <c r="E2" s="195"/>
    </row>
    <row r="3" spans="1:5" ht="11.25" customHeight="1">
      <c r="A3" s="32"/>
      <c r="B3" s="32"/>
      <c r="C3" s="32"/>
      <c r="D3" s="32"/>
      <c r="E3" s="32"/>
    </row>
    <row r="4" spans="1:5" s="33" customFormat="1" ht="21" customHeight="1">
      <c r="A4" s="7"/>
      <c r="B4" s="7"/>
      <c r="C4" s="7"/>
      <c r="D4" s="7"/>
      <c r="E4" s="12" t="s">
        <v>112</v>
      </c>
    </row>
    <row r="5" spans="1:5" s="78" customFormat="1" ht="23.25" customHeight="1">
      <c r="A5" s="189" t="s">
        <v>113</v>
      </c>
      <c r="B5" s="191" t="s">
        <v>136</v>
      </c>
      <c r="C5" s="191" t="s">
        <v>137</v>
      </c>
      <c r="D5" s="185" t="s">
        <v>8</v>
      </c>
      <c r="E5" s="185"/>
    </row>
    <row r="6" spans="1:5" s="78" customFormat="1" ht="23.25" customHeight="1">
      <c r="A6" s="190"/>
      <c r="B6" s="192"/>
      <c r="C6" s="192"/>
      <c r="D6" s="5" t="s">
        <v>111</v>
      </c>
      <c r="E6" s="79" t="s">
        <v>114</v>
      </c>
    </row>
    <row r="7" spans="1:5" ht="25.5" customHeight="1">
      <c r="A7" s="80" t="s">
        <v>115</v>
      </c>
      <c r="B7" s="81">
        <v>7454</v>
      </c>
      <c r="C7" s="120">
        <v>8251</v>
      </c>
      <c r="D7" s="120">
        <f aca="true" t="shared" si="0" ref="D7:D26">C7-B7</f>
        <v>797</v>
      </c>
      <c r="E7" s="121">
        <f aca="true" t="shared" si="1" ref="E7:E27">D7/B7*100</f>
        <v>10.69224577408103</v>
      </c>
    </row>
    <row r="8" spans="1:5" ht="25.5" customHeight="1">
      <c r="A8" s="80" t="s">
        <v>116</v>
      </c>
      <c r="B8" s="81">
        <v>61</v>
      </c>
      <c r="C8" s="120">
        <v>111</v>
      </c>
      <c r="D8" s="120">
        <f t="shared" si="0"/>
        <v>50</v>
      </c>
      <c r="E8" s="121">
        <f t="shared" si="1"/>
        <v>81.9672131147541</v>
      </c>
    </row>
    <row r="9" spans="1:5" ht="25.5" customHeight="1">
      <c r="A9" s="80" t="s">
        <v>117</v>
      </c>
      <c r="B9" s="81">
        <v>2774</v>
      </c>
      <c r="C9" s="120">
        <v>3194</v>
      </c>
      <c r="D9" s="120">
        <f t="shared" si="0"/>
        <v>420</v>
      </c>
      <c r="E9" s="121">
        <f t="shared" si="1"/>
        <v>15.14059120403749</v>
      </c>
    </row>
    <row r="10" spans="1:5" ht="25.5" customHeight="1">
      <c r="A10" s="80" t="s">
        <v>118</v>
      </c>
      <c r="B10" s="81">
        <v>16512</v>
      </c>
      <c r="C10" s="120">
        <v>18971</v>
      </c>
      <c r="D10" s="120">
        <f t="shared" si="0"/>
        <v>2459</v>
      </c>
      <c r="E10" s="121">
        <f t="shared" si="1"/>
        <v>14.8921996124031</v>
      </c>
    </row>
    <row r="11" spans="1:5" ht="25.5" customHeight="1">
      <c r="A11" s="80" t="s">
        <v>119</v>
      </c>
      <c r="B11" s="81">
        <v>698</v>
      </c>
      <c r="C11" s="120">
        <v>956</v>
      </c>
      <c r="D11" s="120">
        <f t="shared" si="0"/>
        <v>258</v>
      </c>
      <c r="E11" s="121">
        <f t="shared" si="1"/>
        <v>36.96275071633238</v>
      </c>
    </row>
    <row r="12" spans="1:5" ht="25.5" customHeight="1">
      <c r="A12" s="80" t="s">
        <v>120</v>
      </c>
      <c r="B12" s="81">
        <v>189</v>
      </c>
      <c r="C12" s="120">
        <v>325</v>
      </c>
      <c r="D12" s="120">
        <f t="shared" si="0"/>
        <v>136</v>
      </c>
      <c r="E12" s="121">
        <f t="shared" si="1"/>
        <v>71.95767195767195</v>
      </c>
    </row>
    <row r="13" spans="1:5" ht="25.5" customHeight="1">
      <c r="A13" s="80" t="s">
        <v>121</v>
      </c>
      <c r="B13" s="81">
        <v>2633</v>
      </c>
      <c r="C13" s="120">
        <v>4887</v>
      </c>
      <c r="D13" s="120">
        <f t="shared" si="0"/>
        <v>2254</v>
      </c>
      <c r="E13" s="121">
        <f t="shared" si="1"/>
        <v>85.60577288264338</v>
      </c>
    </row>
    <row r="14" spans="1:5" ht="25.5" customHeight="1">
      <c r="A14" s="80" t="s">
        <v>122</v>
      </c>
      <c r="B14" s="81">
        <v>4290</v>
      </c>
      <c r="C14" s="120">
        <v>4602</v>
      </c>
      <c r="D14" s="120">
        <f t="shared" si="0"/>
        <v>312</v>
      </c>
      <c r="E14" s="121">
        <f t="shared" si="1"/>
        <v>7.2727272727272725</v>
      </c>
    </row>
    <row r="15" spans="1:5" ht="25.5" customHeight="1">
      <c r="A15" s="80" t="s">
        <v>123</v>
      </c>
      <c r="B15" s="81">
        <v>190</v>
      </c>
      <c r="C15" s="120">
        <v>289</v>
      </c>
      <c r="D15" s="120">
        <f t="shared" si="0"/>
        <v>99</v>
      </c>
      <c r="E15" s="121">
        <f t="shared" si="1"/>
        <v>52.10526315789473</v>
      </c>
    </row>
    <row r="16" spans="1:5" ht="25.5" customHeight="1">
      <c r="A16" s="80" t="s">
        <v>124</v>
      </c>
      <c r="B16" s="81">
        <v>2448</v>
      </c>
      <c r="C16" s="120">
        <v>3203</v>
      </c>
      <c r="D16" s="120">
        <f t="shared" si="0"/>
        <v>755</v>
      </c>
      <c r="E16" s="121">
        <f t="shared" si="1"/>
        <v>30.841503267973856</v>
      </c>
    </row>
    <row r="17" spans="1:5" ht="25.5" customHeight="1">
      <c r="A17" s="80" t="s">
        <v>125</v>
      </c>
      <c r="B17" s="81">
        <v>4120</v>
      </c>
      <c r="C17" s="120">
        <v>4712</v>
      </c>
      <c r="D17" s="120">
        <f t="shared" si="0"/>
        <v>592</v>
      </c>
      <c r="E17" s="121">
        <f t="shared" si="1"/>
        <v>14.36893203883495</v>
      </c>
    </row>
    <row r="18" spans="1:5" ht="25.5" customHeight="1">
      <c r="A18" s="80" t="s">
        <v>126</v>
      </c>
      <c r="B18" s="81">
        <v>672</v>
      </c>
      <c r="C18" s="120">
        <v>785</v>
      </c>
      <c r="D18" s="120">
        <f t="shared" si="0"/>
        <v>113</v>
      </c>
      <c r="E18" s="121">
        <f t="shared" si="1"/>
        <v>16.815476190476193</v>
      </c>
    </row>
    <row r="19" spans="1:5" ht="25.5" customHeight="1">
      <c r="A19" s="80" t="s">
        <v>127</v>
      </c>
      <c r="B19" s="81">
        <v>914</v>
      </c>
      <c r="C19" s="120">
        <v>746</v>
      </c>
      <c r="D19" s="120">
        <f t="shared" si="0"/>
        <v>-168</v>
      </c>
      <c r="E19" s="121">
        <f t="shared" si="1"/>
        <v>-18.38074398249453</v>
      </c>
    </row>
    <row r="20" spans="1:5" ht="25.5" customHeight="1">
      <c r="A20" s="80" t="s">
        <v>128</v>
      </c>
      <c r="B20" s="81">
        <v>15</v>
      </c>
      <c r="C20" s="120">
        <v>23</v>
      </c>
      <c r="D20" s="120">
        <f t="shared" si="0"/>
        <v>8</v>
      </c>
      <c r="E20" s="121">
        <f t="shared" si="1"/>
        <v>53.333333333333336</v>
      </c>
    </row>
    <row r="21" spans="1:5" ht="25.5" customHeight="1">
      <c r="A21" s="80" t="s">
        <v>129</v>
      </c>
      <c r="B21" s="81">
        <v>20</v>
      </c>
      <c r="C21" s="120">
        <v>30</v>
      </c>
      <c r="D21" s="120">
        <f t="shared" si="0"/>
        <v>10</v>
      </c>
      <c r="E21" s="121">
        <f t="shared" si="1"/>
        <v>50</v>
      </c>
    </row>
    <row r="22" spans="1:5" ht="25.5" customHeight="1">
      <c r="A22" s="80" t="s">
        <v>130</v>
      </c>
      <c r="B22" s="81">
        <v>27</v>
      </c>
      <c r="C22" s="120">
        <v>37</v>
      </c>
      <c r="D22" s="120">
        <f t="shared" si="0"/>
        <v>10</v>
      </c>
      <c r="E22" s="121">
        <f t="shared" si="1"/>
        <v>37.03703703703704</v>
      </c>
    </row>
    <row r="23" spans="1:5" ht="25.5" customHeight="1">
      <c r="A23" s="80" t="s">
        <v>131</v>
      </c>
      <c r="B23" s="81">
        <v>1332</v>
      </c>
      <c r="C23" s="120">
        <v>511</v>
      </c>
      <c r="D23" s="120">
        <f t="shared" si="0"/>
        <v>-821</v>
      </c>
      <c r="E23" s="121">
        <f t="shared" si="1"/>
        <v>-61.63663663663663</v>
      </c>
    </row>
    <row r="24" spans="1:5" ht="25.5" customHeight="1">
      <c r="A24" s="80" t="s">
        <v>132</v>
      </c>
      <c r="B24" s="81">
        <v>1520</v>
      </c>
      <c r="C24" s="120">
        <v>1560</v>
      </c>
      <c r="D24" s="120">
        <f t="shared" si="0"/>
        <v>40</v>
      </c>
      <c r="E24" s="121">
        <f t="shared" si="1"/>
        <v>2.631578947368421</v>
      </c>
    </row>
    <row r="25" spans="1:5" ht="25.5" customHeight="1">
      <c r="A25" s="80" t="s">
        <v>196</v>
      </c>
      <c r="B25" s="81">
        <v>6076</v>
      </c>
      <c r="C25" s="120">
        <v>501</v>
      </c>
      <c r="D25" s="120">
        <f t="shared" si="0"/>
        <v>-5575</v>
      </c>
      <c r="E25" s="121">
        <f t="shared" si="1"/>
        <v>-91.75444371296906</v>
      </c>
    </row>
    <row r="26" spans="1:5" ht="25.5" customHeight="1">
      <c r="A26" s="80" t="s">
        <v>134</v>
      </c>
      <c r="B26" s="81">
        <v>562</v>
      </c>
      <c r="C26" s="120">
        <v>2818</v>
      </c>
      <c r="D26" s="120">
        <f t="shared" si="0"/>
        <v>2256</v>
      </c>
      <c r="E26" s="121">
        <f t="shared" si="1"/>
        <v>401.42348754448403</v>
      </c>
    </row>
    <row r="27" spans="1:5" ht="25.5" customHeight="1">
      <c r="A27" s="86" t="s">
        <v>135</v>
      </c>
      <c r="B27" s="81">
        <f>SUM(B7:B26)</f>
        <v>52507</v>
      </c>
      <c r="C27" s="120">
        <f>SUM(C7:C26)</f>
        <v>56512</v>
      </c>
      <c r="D27" s="120">
        <f>SUM(D7:D26)</f>
        <v>4005</v>
      </c>
      <c r="E27" s="121">
        <f t="shared" si="1"/>
        <v>7.627554421315254</v>
      </c>
    </row>
    <row r="28" ht="14.25">
      <c r="E28" s="87"/>
    </row>
  </sheetData>
  <sheetProtection/>
  <mergeCells count="6">
    <mergeCell ref="A1:B1"/>
    <mergeCell ref="D5:E5"/>
    <mergeCell ref="A2:E2"/>
    <mergeCell ref="A5:A6"/>
    <mergeCell ref="B5:B6"/>
    <mergeCell ref="C5:C6"/>
  </mergeCells>
  <printOptions horizontalCentered="1"/>
  <pageMargins left="0.9448818897637796" right="0.7480314960629921" top="1.1811023622047245" bottom="0.984251968503937" header="0.5118110236220472" footer="0.5118110236220472"/>
  <pageSetup blackAndWhite="1" errors="blank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showZeros="0" zoomScalePageLayoutView="0" workbookViewId="0" topLeftCell="A1">
      <selection activeCell="A5" sqref="A5:A6"/>
    </sheetView>
  </sheetViews>
  <sheetFormatPr defaultColWidth="9.00390625" defaultRowHeight="14.25"/>
  <cols>
    <col min="1" max="1" width="41.625" style="0" customWidth="1"/>
    <col min="2" max="2" width="30.25390625" style="0" customWidth="1"/>
  </cols>
  <sheetData>
    <row r="1" spans="1:2" ht="21" customHeight="1">
      <c r="A1" s="193" t="s">
        <v>340</v>
      </c>
      <c r="B1" s="194"/>
    </row>
    <row r="2" spans="1:2" ht="22.5">
      <c r="A2" s="196" t="s">
        <v>138</v>
      </c>
      <c r="B2" s="196"/>
    </row>
    <row r="3" spans="1:2" ht="11.25" customHeight="1">
      <c r="A3" s="32"/>
      <c r="B3" s="32"/>
    </row>
    <row r="4" spans="1:2" s="33" customFormat="1" ht="21" customHeight="1">
      <c r="A4" s="7"/>
      <c r="B4" s="7"/>
    </row>
    <row r="5" spans="1:2" s="78" customFormat="1" ht="23.25" customHeight="1">
      <c r="A5" s="189" t="s">
        <v>113</v>
      </c>
      <c r="B5" s="191" t="s">
        <v>139</v>
      </c>
    </row>
    <row r="6" spans="1:2" s="78" customFormat="1" ht="23.25" customHeight="1">
      <c r="A6" s="190"/>
      <c r="B6" s="192"/>
    </row>
    <row r="7" spans="1:2" ht="26.25" customHeight="1">
      <c r="A7" s="80" t="s">
        <v>115</v>
      </c>
      <c r="B7" s="43">
        <v>29</v>
      </c>
    </row>
    <row r="8" spans="1:2" ht="26.25" customHeight="1">
      <c r="A8" s="80" t="s">
        <v>116</v>
      </c>
      <c r="B8" s="43">
        <v>26</v>
      </c>
    </row>
    <row r="9" spans="1:2" ht="26.25" customHeight="1">
      <c r="A9" s="80" t="s">
        <v>117</v>
      </c>
      <c r="B9" s="43">
        <v>26</v>
      </c>
    </row>
    <row r="10" spans="1:2" ht="26.25" customHeight="1">
      <c r="A10" s="80" t="s">
        <v>118</v>
      </c>
      <c r="B10" s="43">
        <v>692</v>
      </c>
    </row>
    <row r="11" spans="1:2" ht="26.25" customHeight="1">
      <c r="A11" s="80" t="s">
        <v>119</v>
      </c>
      <c r="B11" s="43"/>
    </row>
    <row r="12" spans="1:2" ht="26.25" customHeight="1">
      <c r="A12" s="80" t="s">
        <v>120</v>
      </c>
      <c r="B12" s="43">
        <v>20</v>
      </c>
    </row>
    <row r="13" spans="1:2" ht="26.25" customHeight="1">
      <c r="A13" s="80" t="s">
        <v>121</v>
      </c>
      <c r="B13" s="43">
        <v>380</v>
      </c>
    </row>
    <row r="14" spans="1:2" ht="26.25" customHeight="1">
      <c r="A14" s="80" t="s">
        <v>122</v>
      </c>
      <c r="B14" s="43">
        <v>1082</v>
      </c>
    </row>
    <row r="15" spans="1:2" ht="26.25" customHeight="1">
      <c r="A15" s="80" t="s">
        <v>123</v>
      </c>
      <c r="B15" s="43"/>
    </row>
    <row r="16" spans="1:2" ht="26.25" customHeight="1">
      <c r="A16" s="80" t="s">
        <v>124</v>
      </c>
      <c r="B16" s="43"/>
    </row>
    <row r="17" spans="1:2" ht="26.25" customHeight="1">
      <c r="A17" s="80" t="s">
        <v>125</v>
      </c>
      <c r="B17" s="43">
        <v>3652</v>
      </c>
    </row>
    <row r="18" spans="1:2" ht="26.25" customHeight="1">
      <c r="A18" s="80" t="s">
        <v>126</v>
      </c>
      <c r="B18" s="43"/>
    </row>
    <row r="19" spans="1:2" ht="26.25" customHeight="1">
      <c r="A19" s="80" t="s">
        <v>127</v>
      </c>
      <c r="B19" s="43"/>
    </row>
    <row r="20" spans="1:2" ht="26.25" customHeight="1">
      <c r="A20" s="80" t="s">
        <v>128</v>
      </c>
      <c r="B20" s="43"/>
    </row>
    <row r="21" spans="1:2" ht="26.25" customHeight="1">
      <c r="A21" s="80" t="s">
        <v>129</v>
      </c>
      <c r="B21" s="43"/>
    </row>
    <row r="22" spans="1:2" ht="26.25" customHeight="1">
      <c r="A22" s="80" t="s">
        <v>130</v>
      </c>
      <c r="B22" s="43"/>
    </row>
    <row r="23" spans="1:2" ht="26.25" customHeight="1">
      <c r="A23" s="80" t="s">
        <v>131</v>
      </c>
      <c r="B23" s="43">
        <v>60</v>
      </c>
    </row>
    <row r="24" spans="1:2" ht="26.25" customHeight="1">
      <c r="A24" s="80" t="s">
        <v>132</v>
      </c>
      <c r="B24" s="43"/>
    </row>
    <row r="25" spans="1:2" ht="26.25" customHeight="1">
      <c r="A25" s="80" t="s">
        <v>133</v>
      </c>
      <c r="B25" s="43"/>
    </row>
    <row r="26" spans="1:2" ht="26.25" customHeight="1">
      <c r="A26" s="80" t="s">
        <v>134</v>
      </c>
      <c r="B26" s="43"/>
    </row>
    <row r="27" spans="1:2" ht="26.25" customHeight="1">
      <c r="A27" s="86" t="s">
        <v>135</v>
      </c>
      <c r="B27" s="43">
        <f>SUM(B7:B26)</f>
        <v>5967</v>
      </c>
    </row>
  </sheetData>
  <sheetProtection/>
  <mergeCells count="4">
    <mergeCell ref="A1:B1"/>
    <mergeCell ref="A2:B2"/>
    <mergeCell ref="A5:A6"/>
    <mergeCell ref="B5:B6"/>
  </mergeCells>
  <printOptions horizontalCentered="1"/>
  <pageMargins left="0.9448818897637796" right="0.7480314960629921" top="1.1811023622047245" bottom="0.7874015748031497" header="0.5118110236220472" footer="0.5118110236220472"/>
  <pageSetup blackAndWhite="1"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Zeros="0" zoomScalePageLayoutView="0" workbookViewId="0" topLeftCell="A1">
      <selection activeCell="H17" sqref="H17"/>
    </sheetView>
  </sheetViews>
  <sheetFormatPr defaultColWidth="9.00390625" defaultRowHeight="14.25"/>
  <cols>
    <col min="1" max="1" width="25.75390625" style="0" customWidth="1"/>
    <col min="3" max="5" width="9.00390625" style="155" customWidth="1"/>
    <col min="6" max="6" width="9.00390625" style="156" customWidth="1"/>
    <col min="7" max="10" width="9.00390625" style="155" customWidth="1"/>
  </cols>
  <sheetData>
    <row r="1" spans="1:3" ht="14.25">
      <c r="A1" s="194"/>
      <c r="B1" s="194"/>
      <c r="C1" s="194"/>
    </row>
    <row r="2" spans="1:10" ht="22.5">
      <c r="A2" s="196" t="s">
        <v>355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33" customFormat="1" ht="16.5" customHeight="1">
      <c r="A3" s="7" t="s">
        <v>341</v>
      </c>
      <c r="B3" s="7"/>
      <c r="C3" s="30"/>
      <c r="D3" s="30"/>
      <c r="E3" s="30"/>
      <c r="F3" s="170"/>
      <c r="G3" s="170"/>
      <c r="H3" s="170"/>
      <c r="I3" s="171" t="s">
        <v>5</v>
      </c>
      <c r="J3" s="170"/>
    </row>
    <row r="4" spans="1:10" s="166" customFormat="1" ht="36.75" customHeight="1">
      <c r="A4" s="169" t="s">
        <v>6</v>
      </c>
      <c r="B4" s="168" t="s">
        <v>94</v>
      </c>
      <c r="C4" s="167" t="s">
        <v>353</v>
      </c>
      <c r="D4" s="167" t="s">
        <v>352</v>
      </c>
      <c r="E4" s="167" t="s">
        <v>351</v>
      </c>
      <c r="F4" s="167" t="s">
        <v>350</v>
      </c>
      <c r="G4" s="167" t="s">
        <v>349</v>
      </c>
      <c r="H4" s="167" t="s">
        <v>348</v>
      </c>
      <c r="I4" s="167" t="s">
        <v>347</v>
      </c>
      <c r="J4" s="167" t="s">
        <v>77</v>
      </c>
    </row>
    <row r="5" spans="1:10" s="158" customFormat="1" ht="18" customHeight="1">
      <c r="A5" s="163" t="s">
        <v>115</v>
      </c>
      <c r="B5" s="160">
        <f aca="true" t="shared" si="0" ref="B5:B25">SUM(C5:J5)</f>
        <v>8251</v>
      </c>
      <c r="C5" s="165">
        <v>3077</v>
      </c>
      <c r="D5" s="165">
        <v>3071</v>
      </c>
      <c r="E5" s="165">
        <v>1112</v>
      </c>
      <c r="F5" s="165">
        <v>820</v>
      </c>
      <c r="G5" s="165">
        <v>0</v>
      </c>
      <c r="H5" s="165">
        <v>165</v>
      </c>
      <c r="I5" s="165">
        <v>6</v>
      </c>
      <c r="J5" s="165">
        <v>0</v>
      </c>
    </row>
    <row r="6" spans="1:10" s="158" customFormat="1" ht="18" customHeight="1">
      <c r="A6" s="163" t="s">
        <v>116</v>
      </c>
      <c r="B6" s="160">
        <f t="shared" si="0"/>
        <v>111</v>
      </c>
      <c r="C6" s="164"/>
      <c r="D6" s="162">
        <v>111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</row>
    <row r="7" spans="1:10" s="158" customFormat="1" ht="18" customHeight="1">
      <c r="A7" s="163" t="s">
        <v>117</v>
      </c>
      <c r="B7" s="160">
        <f t="shared" si="0"/>
        <v>3194</v>
      </c>
      <c r="C7" s="164">
        <v>1394</v>
      </c>
      <c r="D7" s="162">
        <v>1168</v>
      </c>
      <c r="E7" s="162">
        <v>40</v>
      </c>
      <c r="F7" s="162">
        <v>390</v>
      </c>
      <c r="G7" s="162">
        <v>0</v>
      </c>
      <c r="H7" s="162">
        <v>0</v>
      </c>
      <c r="I7" s="162">
        <v>202</v>
      </c>
      <c r="J7" s="162">
        <v>0</v>
      </c>
    </row>
    <row r="8" spans="1:10" s="158" customFormat="1" ht="18" customHeight="1">
      <c r="A8" s="163" t="s">
        <v>118</v>
      </c>
      <c r="B8" s="160">
        <f t="shared" si="0"/>
        <v>18971</v>
      </c>
      <c r="C8" s="165">
        <v>15370</v>
      </c>
      <c r="D8" s="165">
        <v>1795</v>
      </c>
      <c r="E8" s="165">
        <v>1157</v>
      </c>
      <c r="F8" s="165">
        <v>0</v>
      </c>
      <c r="G8" s="165">
        <v>0</v>
      </c>
      <c r="H8" s="165">
        <v>649</v>
      </c>
      <c r="I8" s="165">
        <v>0</v>
      </c>
      <c r="J8" s="165">
        <v>0</v>
      </c>
    </row>
    <row r="9" spans="1:10" s="158" customFormat="1" ht="18" customHeight="1">
      <c r="A9" s="163" t="s">
        <v>119</v>
      </c>
      <c r="B9" s="160">
        <f t="shared" si="0"/>
        <v>956</v>
      </c>
      <c r="C9" s="164">
        <v>37</v>
      </c>
      <c r="D9" s="162">
        <v>913</v>
      </c>
      <c r="E9" s="162">
        <v>3</v>
      </c>
      <c r="F9" s="162">
        <v>0</v>
      </c>
      <c r="G9" s="162">
        <v>0</v>
      </c>
      <c r="H9" s="162">
        <v>0</v>
      </c>
      <c r="I9" s="162">
        <v>3</v>
      </c>
      <c r="J9" s="162">
        <v>0</v>
      </c>
    </row>
    <row r="10" spans="1:10" s="158" customFormat="1" ht="18" customHeight="1">
      <c r="A10" s="163" t="s">
        <v>120</v>
      </c>
      <c r="B10" s="160">
        <f t="shared" si="0"/>
        <v>325</v>
      </c>
      <c r="C10" s="164">
        <v>207</v>
      </c>
      <c r="D10" s="162">
        <v>91</v>
      </c>
      <c r="E10" s="162">
        <v>27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</row>
    <row r="11" spans="1:10" s="158" customFormat="1" ht="18" customHeight="1">
      <c r="A11" s="163" t="s">
        <v>121</v>
      </c>
      <c r="B11" s="160">
        <f t="shared" si="0"/>
        <v>4887</v>
      </c>
      <c r="C11" s="164">
        <v>710</v>
      </c>
      <c r="D11" s="162">
        <v>494</v>
      </c>
      <c r="E11" s="162">
        <v>3682</v>
      </c>
      <c r="F11" s="162">
        <v>0</v>
      </c>
      <c r="G11" s="162">
        <v>0</v>
      </c>
      <c r="H11" s="162">
        <v>0</v>
      </c>
      <c r="I11" s="162">
        <v>1</v>
      </c>
      <c r="J11" s="162">
        <v>0</v>
      </c>
    </row>
    <row r="12" spans="1:10" s="158" customFormat="1" ht="18" customHeight="1">
      <c r="A12" s="163" t="s">
        <v>122</v>
      </c>
      <c r="B12" s="160">
        <f t="shared" si="0"/>
        <v>4602</v>
      </c>
      <c r="C12" s="164">
        <v>1669</v>
      </c>
      <c r="D12" s="162">
        <v>1376</v>
      </c>
      <c r="E12" s="162">
        <v>1557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</row>
    <row r="13" spans="1:10" s="158" customFormat="1" ht="18" customHeight="1">
      <c r="A13" s="163" t="s">
        <v>123</v>
      </c>
      <c r="B13" s="160">
        <f t="shared" si="0"/>
        <v>289</v>
      </c>
      <c r="C13" s="164">
        <v>120</v>
      </c>
      <c r="D13" s="162">
        <v>155</v>
      </c>
      <c r="E13" s="162">
        <v>0</v>
      </c>
      <c r="F13" s="162">
        <v>14</v>
      </c>
      <c r="G13" s="162">
        <v>0</v>
      </c>
      <c r="H13" s="162">
        <v>0</v>
      </c>
      <c r="I13" s="162">
        <v>0</v>
      </c>
      <c r="J13" s="162">
        <v>0</v>
      </c>
    </row>
    <row r="14" spans="1:10" s="158" customFormat="1" ht="18" customHeight="1">
      <c r="A14" s="163" t="s">
        <v>124</v>
      </c>
      <c r="B14" s="160">
        <f t="shared" si="0"/>
        <v>3203</v>
      </c>
      <c r="C14" s="164">
        <v>1647</v>
      </c>
      <c r="D14" s="162">
        <v>55</v>
      </c>
      <c r="E14" s="162">
        <v>801</v>
      </c>
      <c r="F14" s="162">
        <v>700</v>
      </c>
      <c r="G14" s="162">
        <v>0</v>
      </c>
      <c r="H14" s="162">
        <v>0</v>
      </c>
      <c r="I14" s="162">
        <v>0</v>
      </c>
      <c r="J14" s="162">
        <v>0</v>
      </c>
    </row>
    <row r="15" spans="1:10" s="158" customFormat="1" ht="18" customHeight="1">
      <c r="A15" s="163" t="s">
        <v>125</v>
      </c>
      <c r="B15" s="160">
        <f t="shared" si="0"/>
        <v>4712</v>
      </c>
      <c r="C15" s="164">
        <v>1002</v>
      </c>
      <c r="D15" s="162">
        <v>2558</v>
      </c>
      <c r="E15" s="162">
        <v>339</v>
      </c>
      <c r="F15" s="162">
        <v>727</v>
      </c>
      <c r="G15" s="162">
        <v>0</v>
      </c>
      <c r="H15" s="162">
        <v>0</v>
      </c>
      <c r="I15" s="162">
        <v>0</v>
      </c>
      <c r="J15" s="162">
        <v>86</v>
      </c>
    </row>
    <row r="16" spans="1:10" s="158" customFormat="1" ht="18" customHeight="1">
      <c r="A16" s="163" t="s">
        <v>126</v>
      </c>
      <c r="B16" s="160">
        <f t="shared" si="0"/>
        <v>785</v>
      </c>
      <c r="C16" s="164">
        <v>220</v>
      </c>
      <c r="D16" s="162">
        <v>6</v>
      </c>
      <c r="E16" s="162">
        <v>3</v>
      </c>
      <c r="F16" s="162">
        <v>480</v>
      </c>
      <c r="G16" s="162">
        <v>0</v>
      </c>
      <c r="H16" s="162">
        <v>0</v>
      </c>
      <c r="I16" s="162">
        <v>0</v>
      </c>
      <c r="J16" s="162">
        <v>76</v>
      </c>
    </row>
    <row r="17" spans="1:10" s="158" customFormat="1" ht="18" customHeight="1">
      <c r="A17" s="163" t="s">
        <v>127</v>
      </c>
      <c r="B17" s="160">
        <f t="shared" si="0"/>
        <v>746</v>
      </c>
      <c r="C17" s="164">
        <v>86</v>
      </c>
      <c r="D17" s="162">
        <v>43</v>
      </c>
      <c r="E17" s="162">
        <v>0</v>
      </c>
      <c r="F17" s="162">
        <v>617</v>
      </c>
      <c r="G17" s="162">
        <v>0</v>
      </c>
      <c r="H17" s="162">
        <v>0</v>
      </c>
      <c r="I17" s="162">
        <v>0</v>
      </c>
      <c r="J17" s="162">
        <v>0</v>
      </c>
    </row>
    <row r="18" spans="1:10" s="158" customFormat="1" ht="18" customHeight="1">
      <c r="A18" s="163" t="s">
        <v>128</v>
      </c>
      <c r="B18" s="160">
        <f t="shared" si="0"/>
        <v>23</v>
      </c>
      <c r="C18" s="164">
        <v>22</v>
      </c>
      <c r="D18" s="162">
        <v>1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</row>
    <row r="19" spans="1:10" s="158" customFormat="1" ht="18" customHeight="1">
      <c r="A19" s="163" t="s">
        <v>129</v>
      </c>
      <c r="B19" s="160">
        <f t="shared" si="0"/>
        <v>30</v>
      </c>
      <c r="C19" s="164">
        <v>0</v>
      </c>
      <c r="D19" s="162">
        <v>0</v>
      </c>
      <c r="E19" s="162">
        <v>0</v>
      </c>
      <c r="F19" s="162">
        <v>30</v>
      </c>
      <c r="G19" s="162">
        <v>0</v>
      </c>
      <c r="H19" s="162">
        <v>0</v>
      </c>
      <c r="I19" s="162">
        <v>0</v>
      </c>
      <c r="J19" s="162">
        <v>0</v>
      </c>
    </row>
    <row r="20" spans="1:10" s="158" customFormat="1" ht="18" customHeight="1">
      <c r="A20" s="163" t="s">
        <v>130</v>
      </c>
      <c r="B20" s="160">
        <f t="shared" si="0"/>
        <v>37</v>
      </c>
      <c r="C20" s="164">
        <v>16</v>
      </c>
      <c r="D20" s="162">
        <v>1</v>
      </c>
      <c r="E20" s="162">
        <v>0</v>
      </c>
      <c r="F20" s="162">
        <v>20</v>
      </c>
      <c r="G20" s="162">
        <v>0</v>
      </c>
      <c r="H20" s="162">
        <v>0</v>
      </c>
      <c r="I20" s="162">
        <v>0</v>
      </c>
      <c r="J20" s="162">
        <v>0</v>
      </c>
    </row>
    <row r="21" spans="1:10" s="158" customFormat="1" ht="18" customHeight="1">
      <c r="A21" s="163" t="s">
        <v>131</v>
      </c>
      <c r="B21" s="160">
        <f t="shared" si="0"/>
        <v>511</v>
      </c>
      <c r="C21" s="164">
        <v>1</v>
      </c>
      <c r="D21" s="162">
        <v>0</v>
      </c>
      <c r="E21" s="162">
        <v>510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</row>
    <row r="22" spans="1:10" s="158" customFormat="1" ht="18" customHeight="1">
      <c r="A22" s="163" t="s">
        <v>132</v>
      </c>
      <c r="B22" s="160">
        <f t="shared" si="0"/>
        <v>1560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1560</v>
      </c>
    </row>
    <row r="23" spans="1:10" s="158" customFormat="1" ht="18" customHeight="1">
      <c r="A23" s="163" t="s">
        <v>133</v>
      </c>
      <c r="B23" s="160">
        <f t="shared" si="0"/>
        <v>501</v>
      </c>
      <c r="C23" s="162">
        <v>0</v>
      </c>
      <c r="D23" s="162">
        <v>0</v>
      </c>
      <c r="E23" s="162">
        <v>0</v>
      </c>
      <c r="F23" s="162">
        <v>0</v>
      </c>
      <c r="G23" s="162">
        <v>501</v>
      </c>
      <c r="H23" s="162">
        <v>0</v>
      </c>
      <c r="I23" s="162">
        <v>0</v>
      </c>
      <c r="J23" s="162">
        <v>0</v>
      </c>
    </row>
    <row r="24" spans="1:10" s="158" customFormat="1" ht="18" customHeight="1">
      <c r="A24" s="163" t="s">
        <v>134</v>
      </c>
      <c r="B24" s="160">
        <f t="shared" si="0"/>
        <v>2818</v>
      </c>
      <c r="C24" s="162">
        <v>0</v>
      </c>
      <c r="D24" s="162">
        <v>700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2118</v>
      </c>
    </row>
    <row r="25" spans="1:10" s="158" customFormat="1" ht="18" customHeight="1">
      <c r="A25" s="161" t="s">
        <v>135</v>
      </c>
      <c r="B25" s="160">
        <f t="shared" si="0"/>
        <v>56512</v>
      </c>
      <c r="C25" s="159">
        <f aca="true" t="shared" si="1" ref="C25:J25">SUM(C5:C24)</f>
        <v>25578</v>
      </c>
      <c r="D25" s="159">
        <f t="shared" si="1"/>
        <v>12538</v>
      </c>
      <c r="E25" s="159">
        <f t="shared" si="1"/>
        <v>9231</v>
      </c>
      <c r="F25" s="159">
        <f t="shared" si="1"/>
        <v>3798</v>
      </c>
      <c r="G25" s="159">
        <f t="shared" si="1"/>
        <v>501</v>
      </c>
      <c r="H25" s="159">
        <f t="shared" si="1"/>
        <v>814</v>
      </c>
      <c r="I25" s="159">
        <f t="shared" si="1"/>
        <v>212</v>
      </c>
      <c r="J25" s="159">
        <f t="shared" si="1"/>
        <v>3840</v>
      </c>
    </row>
    <row r="26" ht="14.25">
      <c r="F26" s="157"/>
    </row>
  </sheetData>
  <sheetProtection/>
  <mergeCells count="2">
    <mergeCell ref="A2:J2"/>
    <mergeCell ref="A1:C1"/>
  </mergeCells>
  <printOptions horizontalCentered="1"/>
  <pageMargins left="0.5511811023622047" right="0.35433070866141736" top="0.984251968503937" bottom="0.7874015748031497" header="0.5118110236220472" footer="0.5118110236220472"/>
  <pageSetup blackAndWhite="1" errors="blank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6.875" style="66" customWidth="1"/>
    <col min="2" max="2" width="13.875" style="66" customWidth="1"/>
    <col min="3" max="3" width="14.75390625" style="66" customWidth="1"/>
    <col min="4" max="4" width="17.00390625" style="66" customWidth="1"/>
    <col min="5" max="16384" width="9.00390625" style="66" customWidth="1"/>
  </cols>
  <sheetData>
    <row r="1" ht="21.75" customHeight="1">
      <c r="A1" s="172" t="s">
        <v>354</v>
      </c>
    </row>
    <row r="2" spans="1:3" ht="22.5">
      <c r="A2" s="197" t="s">
        <v>271</v>
      </c>
      <c r="B2" s="197"/>
      <c r="C2" s="197"/>
    </row>
    <row r="3" ht="13.5" customHeight="1">
      <c r="A3" s="67"/>
    </row>
    <row r="4" spans="1:3" ht="15.75" customHeight="1">
      <c r="A4" s="68"/>
      <c r="B4" s="69"/>
      <c r="C4" s="68" t="s">
        <v>272</v>
      </c>
    </row>
    <row r="5" spans="1:3" ht="24.75" customHeight="1">
      <c r="A5" s="70" t="s">
        <v>273</v>
      </c>
      <c r="B5" s="70" t="s">
        <v>274</v>
      </c>
      <c r="C5" s="70" t="s">
        <v>275</v>
      </c>
    </row>
    <row r="6" spans="1:3" ht="21.75" customHeight="1">
      <c r="A6" s="71" t="s">
        <v>276</v>
      </c>
      <c r="B6" s="148">
        <v>42650</v>
      </c>
      <c r="C6" s="148">
        <v>40529</v>
      </c>
    </row>
    <row r="7" spans="1:3" ht="21.75" customHeight="1">
      <c r="A7" s="72" t="s">
        <v>277</v>
      </c>
      <c r="B7" s="149">
        <f>SUM(B8:B19)</f>
        <v>24808</v>
      </c>
      <c r="C7" s="149">
        <f>SUM(C8:C19)</f>
        <v>24808</v>
      </c>
    </row>
    <row r="8" spans="1:3" ht="21.75" customHeight="1">
      <c r="A8" s="73" t="s">
        <v>278</v>
      </c>
      <c r="B8" s="149">
        <v>1879</v>
      </c>
      <c r="C8" s="149">
        <v>1879</v>
      </c>
    </row>
    <row r="9" spans="1:3" ht="21.75" customHeight="1">
      <c r="A9" s="73" t="s">
        <v>279</v>
      </c>
      <c r="B9" s="149">
        <v>2400</v>
      </c>
      <c r="C9" s="149">
        <v>2400</v>
      </c>
    </row>
    <row r="10" spans="1:3" ht="21.75" customHeight="1">
      <c r="A10" s="73" t="s">
        <v>280</v>
      </c>
      <c r="B10" s="149">
        <v>2748</v>
      </c>
      <c r="C10" s="149">
        <v>2748</v>
      </c>
    </row>
    <row r="11" spans="1:3" ht="21.75" customHeight="1">
      <c r="A11" s="73" t="s">
        <v>281</v>
      </c>
      <c r="B11" s="149">
        <v>1949</v>
      </c>
      <c r="C11" s="149">
        <v>1949</v>
      </c>
    </row>
    <row r="12" spans="1:3" ht="21.75" customHeight="1">
      <c r="A12" s="73" t="s">
        <v>282</v>
      </c>
      <c r="B12" s="149">
        <v>1257</v>
      </c>
      <c r="C12" s="149">
        <v>1257</v>
      </c>
    </row>
    <row r="13" spans="1:3" ht="21.75" customHeight="1">
      <c r="A13" s="73" t="s">
        <v>283</v>
      </c>
      <c r="B13" s="149">
        <v>125</v>
      </c>
      <c r="C13" s="149">
        <v>125</v>
      </c>
    </row>
    <row r="14" spans="1:3" ht="21.75" customHeight="1">
      <c r="A14" s="73" t="s">
        <v>284</v>
      </c>
      <c r="B14" s="149">
        <v>527</v>
      </c>
      <c r="C14" s="149">
        <v>527</v>
      </c>
    </row>
    <row r="15" spans="1:3" ht="21.75" customHeight="1">
      <c r="A15" s="73" t="s">
        <v>285</v>
      </c>
      <c r="B15" s="149">
        <v>1036</v>
      </c>
      <c r="C15" s="149">
        <v>1036</v>
      </c>
    </row>
    <row r="16" spans="1:3" ht="21.75" customHeight="1">
      <c r="A16" s="73" t="s">
        <v>286</v>
      </c>
      <c r="B16" s="149">
        <v>1112</v>
      </c>
      <c r="C16" s="149">
        <v>1112</v>
      </c>
    </row>
    <row r="17" spans="1:3" ht="21.75" customHeight="1">
      <c r="A17" s="74" t="s">
        <v>287</v>
      </c>
      <c r="B17" s="149">
        <v>5623</v>
      </c>
      <c r="C17" s="149">
        <v>5623</v>
      </c>
    </row>
    <row r="18" spans="1:3" ht="21.75" customHeight="1">
      <c r="A18" s="74" t="s">
        <v>288</v>
      </c>
      <c r="B18" s="149">
        <v>185</v>
      </c>
      <c r="C18" s="149">
        <v>185</v>
      </c>
    </row>
    <row r="19" spans="1:3" ht="21.75" customHeight="1">
      <c r="A19" s="74" t="s">
        <v>289</v>
      </c>
      <c r="B19" s="149">
        <v>5967</v>
      </c>
      <c r="C19" s="149">
        <v>5967</v>
      </c>
    </row>
    <row r="20" spans="1:3" ht="21.75" customHeight="1">
      <c r="A20" s="71" t="s">
        <v>290</v>
      </c>
      <c r="B20" s="150">
        <v>13696</v>
      </c>
      <c r="C20" s="150">
        <v>13615</v>
      </c>
    </row>
    <row r="21" spans="1:3" ht="21.75" customHeight="1">
      <c r="A21" s="71" t="s">
        <v>291</v>
      </c>
      <c r="B21" s="150">
        <v>5000</v>
      </c>
      <c r="C21" s="150">
        <v>5000</v>
      </c>
    </row>
    <row r="22" spans="1:3" ht="21.75" customHeight="1">
      <c r="A22" s="71" t="s">
        <v>292</v>
      </c>
      <c r="B22" s="149"/>
      <c r="C22" s="149">
        <v>1315</v>
      </c>
    </row>
    <row r="23" spans="1:3" ht="21.75" customHeight="1">
      <c r="A23" s="75" t="s">
        <v>293</v>
      </c>
      <c r="B23" s="149">
        <f>SUM(B6:B7,B20:B22)</f>
        <v>86154</v>
      </c>
      <c r="C23" s="149">
        <f>SUM(C6:C7,C20:C22)</f>
        <v>85267</v>
      </c>
    </row>
    <row r="24" spans="1:3" ht="21.75" customHeight="1">
      <c r="A24" s="72" t="s">
        <v>294</v>
      </c>
      <c r="B24" s="149">
        <v>63880</v>
      </c>
      <c r="C24" s="149">
        <v>62479</v>
      </c>
    </row>
    <row r="25" spans="1:3" ht="21.75" customHeight="1">
      <c r="A25" s="72" t="s">
        <v>295</v>
      </c>
      <c r="B25" s="149">
        <f>SUM(B26:B29)</f>
        <v>10097</v>
      </c>
      <c r="C25" s="149">
        <f>SUM(C26:C29)</f>
        <v>10097</v>
      </c>
    </row>
    <row r="26" spans="1:3" ht="21.75" customHeight="1">
      <c r="A26" s="73" t="s">
        <v>296</v>
      </c>
      <c r="B26" s="150">
        <v>2214</v>
      </c>
      <c r="C26" s="150">
        <v>2214</v>
      </c>
    </row>
    <row r="27" spans="1:3" ht="21.75" customHeight="1">
      <c r="A27" s="73" t="s">
        <v>297</v>
      </c>
      <c r="B27" s="150">
        <v>6109</v>
      </c>
      <c r="C27" s="150">
        <v>6109</v>
      </c>
    </row>
    <row r="28" spans="1:3" ht="21.75" customHeight="1">
      <c r="A28" s="73" t="s">
        <v>298</v>
      </c>
      <c r="B28" s="150">
        <v>1300</v>
      </c>
      <c r="C28" s="150">
        <v>1300</v>
      </c>
    </row>
    <row r="29" spans="1:3" ht="21.75" customHeight="1">
      <c r="A29" s="73" t="s">
        <v>299</v>
      </c>
      <c r="B29" s="150">
        <v>474</v>
      </c>
      <c r="C29" s="150">
        <v>474</v>
      </c>
    </row>
    <row r="30" spans="1:3" ht="21.75" customHeight="1">
      <c r="A30" s="71" t="s">
        <v>300</v>
      </c>
      <c r="B30" s="149"/>
      <c r="C30" s="149">
        <v>595</v>
      </c>
    </row>
    <row r="31" spans="1:3" ht="21.75" customHeight="1">
      <c r="A31" s="75" t="s">
        <v>301</v>
      </c>
      <c r="B31" s="149">
        <f>SUM(B24:B25,B30)</f>
        <v>73977</v>
      </c>
      <c r="C31" s="149">
        <f>SUM(C24:C25,C30)</f>
        <v>73171</v>
      </c>
    </row>
    <row r="32" spans="1:3" ht="21.75" customHeight="1">
      <c r="A32" s="76" t="s">
        <v>302</v>
      </c>
      <c r="B32" s="149"/>
      <c r="C32" s="149"/>
    </row>
    <row r="33" spans="1:3" ht="21.75" customHeight="1">
      <c r="A33" s="75" t="s">
        <v>303</v>
      </c>
      <c r="B33" s="149">
        <f>B23-B31-B32</f>
        <v>12177</v>
      </c>
      <c r="C33" s="149">
        <f>C23-C31-C32</f>
        <v>12096</v>
      </c>
    </row>
    <row r="34" spans="1:4" ht="21.75" customHeight="1">
      <c r="A34" s="77" t="s">
        <v>304</v>
      </c>
      <c r="B34" s="149">
        <v>60</v>
      </c>
      <c r="C34" s="149">
        <v>44</v>
      </c>
      <c r="D34" s="69"/>
    </row>
  </sheetData>
  <sheetProtection/>
  <mergeCells count="1">
    <mergeCell ref="A2:C2"/>
  </mergeCells>
  <printOptions horizontalCentered="1"/>
  <pageMargins left="0.7480314960629921" right="0.7480314960629921" top="0.7874015748031497" bottom="0.3937007874015748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预算股/林新有</dc:creator>
  <cp:keywords/>
  <dc:description/>
  <cp:lastModifiedBy>null</cp:lastModifiedBy>
  <cp:lastPrinted>2016-07-05T03:17:23Z</cp:lastPrinted>
  <dcterms:created xsi:type="dcterms:W3CDTF">2016-01-05T07:27:08Z</dcterms:created>
  <dcterms:modified xsi:type="dcterms:W3CDTF">2016-12-14T03:27:21Z</dcterms:modified>
  <cp:category/>
  <cp:version/>
  <cp:contentType/>
  <cp:contentStatus/>
</cp:coreProperties>
</file>